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5\"/>
    </mc:Choice>
  </mc:AlternateContent>
  <xr:revisionPtr revIDLastSave="0" documentId="13_ncr:1_{9749291B-9B9F-41AA-9836-0CC61DF04856}" xr6:coauthVersionLast="47" xr6:coauthVersionMax="47" xr10:uidLastSave="{00000000-0000-0000-0000-000000000000}"/>
  <bookViews>
    <workbookView xWindow="-23148" yWindow="-108" windowWidth="23256" windowHeight="16896" xr2:uid="{00000000-000D-0000-FFFF-FFFF00000000}"/>
  </bookViews>
  <sheets>
    <sheet name="deutsch 2025" sheetId="27" r:id="rId1"/>
    <sheet name="français 2025" sheetId="30" r:id="rId2"/>
    <sheet name="Ewiger Kalender" sheetId="2" r:id="rId3"/>
  </sheets>
  <definedNames>
    <definedName name="_xlnm._FilterDatabase" localSheetId="0" hidden="1">'deutsch 2025'!$A$10:$G$10</definedName>
    <definedName name="_xlnm._FilterDatabase" localSheetId="1" hidden="1">'français 2025'!$A$10:$G$10</definedName>
    <definedName name="_ftn1" localSheetId="0">'deutsch 2025'!$A$98</definedName>
    <definedName name="_ftn1" localSheetId="1">'français 2025'!$A$98</definedName>
    <definedName name="_ftnref1" localSheetId="0">'deutsch 2025'!$A$76</definedName>
    <definedName name="_ftnref1" localSheetId="1">'français 2025'!$A$76</definedName>
    <definedName name="_GoBack" localSheetId="0">'deutsch 2025'!#REF!</definedName>
    <definedName name="_GoBack" localSheetId="1">'français 2025'!#REF!</definedName>
    <definedName name="_xlnm.Print_Area" localSheetId="0">'deutsch 2025'!$A$1:$G$123</definedName>
    <definedName name="_xlnm.Print_Area" localSheetId="2">'Ewiger Kalender'!$A$1:$AJ$38</definedName>
    <definedName name="_xlnm.Print_Area" localSheetId="1">'français 2025'!$A$1:$G$123</definedName>
    <definedName name="_xlnm.Print_Titles" localSheetId="0">'deutsch 2025'!$1:$10</definedName>
    <definedName name="_xlnm.Print_Titles" localSheetId="1">'français 2025'!$1:$10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<sst xmlns="http://schemas.openxmlformats.org/spreadsheetml/2006/main" count="1349" uniqueCount="295">
  <si>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</si>
  <si>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</si>
  <si>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</si>
  <si>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</si>
  <si>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</si>
  <si>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</si>
  <si>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</si>
  <si>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</si>
  <si>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</si>
  <si>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</si>
  <si>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</si>
  <si>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</si>
  <si>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</si>
  <si>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</si>
  <si>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</si>
  <si>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</si>
  <si>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</si>
  <si>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</si>
  <si>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</si>
  <si>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</si>
  <si>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</si>
  <si>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</si>
  <si>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</si>
  <si>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</si>
  <si>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</si>
  <si>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</si>
  <si>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</si>
  <si>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</si>
  <si>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</si>
  <si>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</si>
  <si>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</si>
  <si>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</si>
  <si>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</si>
  <si>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</si>
  <si>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</si>
  <si>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</si>
  <si>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</si>
  <si>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</si>
  <si>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</si>
  <si>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</si>
  <si>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</si>
  <si>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</si>
  <si>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</si>
  <si>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</si>
  <si>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</si>
  <si>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</si>
  <si>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</si>
  <si>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</si>
  <si>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</si>
  <si>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</si>
  <si>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</si>
  <si>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</si>
  <si>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</si>
  <si>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</si>
  <si>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</si>
  <si>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</si>
  <si>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</si>
  <si>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</si>
  <si>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</si>
  <si>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</si>
  <si>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</si>
  <si>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</si>
  <si>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</si>
  <si>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</si>
  <si>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</si>
  <si>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</si>
  <si>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</si>
  <si>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</si>
  <si>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</si>
  <si>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</si>
  <si>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</si>
  <si>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</si>
  <si>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</si>
  <si>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</si>
  <si>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</si>
  <si>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</si>
  <si>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</si>
  <si>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</si>
  <si>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</si>
  <si>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</si>
  <si>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</si>
  <si>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</si>
  <si>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</si>
  <si>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</si>
  <si>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</si>
  <si>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</si>
  <si>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</si>
  <si>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</si>
  <si>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</si>
  <si>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</si>
  <si>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</si>
  <si>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</si>
  <si>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</si>
  <si>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</si>
  <si>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</si>
  <si>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</si>
  <si>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</si>
  <si>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</si>
  <si>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</si>
  <si>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</si>
  <si>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</si>
  <si>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</si>
  <si>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</si>
  <si>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</si>
  <si>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</si>
  <si>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</si>
  <si>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</si>
  <si>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</si>
  <si>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</si>
  <si>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</si>
  <si>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</si>
  <si>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</si>
  <si>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</si>
  <si>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</si>
  <si>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</si>
  <si>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</si>
  <si>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</si>
  <si>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</si>
  <si>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</si>
  <si>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</si>
  <si>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</si>
  <si>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</si>
  <si>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</si>
  <si>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</si>
  <si>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</si>
  <si>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</si>
  <si>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</si>
  <si>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</si>
  <si>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</si>
  <si>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</si>
  <si>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</si>
  <si>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</si>
  <si>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</si>
  <si>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</si>
  <si>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</si>
  <si>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</si>
  <si>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</si>
  <si>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</si>
  <si>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</si>
  <si>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</si>
  <si>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</si>
  <si>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</si>
  <si>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</si>
  <si>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</si>
  <si>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</si>
  <si>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</si>
  <si>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</si>
  <si>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</si>
  <si>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</si>
  <si>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</si>
  <si>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</si>
  <si>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</si>
  <si>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</si>
  <si>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</si>
  <si>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</si>
  <si>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</si>
  <si>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</si>
  <si>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</si>
  <si>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</si>
  <si>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</si>
  <si>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</si>
  <si>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</si>
  <si>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</si>
  <si>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</si>
  <si>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</si>
  <si>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</si>
  <si>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</si>
  <si>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</si>
  <si>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</si>
  <si>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</si>
  <si>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</si>
  <si>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</si>
  <si>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</si>
  <si>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</si>
  <si>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</si>
  <si>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</si>
  <si>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2er tour principal CSG carabine 50m</t>
  </si>
  <si>
    <t>3er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</si>
  <si>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</si>
  <si>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</si>
  <si>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</si>
  <si>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</si>
  <si>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</si>
  <si>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</si>
  <si>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</si>
  <si>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</si>
  <si>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</si>
  <si>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</si>
  <si>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</si>
  <si>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</si>
  <si>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</si>
  <si>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</si>
  <si>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</si>
  <si>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</si>
  <si>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</si>
  <si>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</si>
  <si>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</si>
  <si>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</si>
  <si>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</si>
  <si>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</si>
  <si>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</si>
  <si>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</si>
  <si>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</si>
  <si>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</si>
  <si>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</si>
  <si>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</si>
  <si>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</si>
  <si>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</si>
  <si>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</si>
  <si>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</si>
  <si>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</si>
  <si>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</si>
  <si>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</si>
  <si>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</si>
  <si>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</si>
  <si>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</si>
  <si>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</si>
  <si>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</si>
  <si>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</si>
  <si>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</si>
  <si>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</si>
  <si>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</si>
  <si>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</si>
  <si>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</si>
  <si>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</si>
  <si>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</si>
  <si>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</si>
  <si>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</si>
  <si>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</si>
  <si>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</si>
  <si>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</si>
  <si>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</si>
  <si>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</si>
  <si>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</si>
  <si>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</si>
  <si>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</si>
  <si>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</si>
  <si>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</si>
  <si>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</si>
  <si>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</si>
  <si>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</si>
  <si>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</si>
  <si>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</si>
  <si>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</si>
  <si>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</si>
  <si>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</si>
  <si>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</si>
  <si>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</si>
  <si>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</si>
  <si>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</si>
  <si>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</si>
  <si>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</si>
  <si>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2025 Gewehr 300m und Pistole 25/50m (29.05.25 = Auffahrt  /  08.06.25 = Pfingsten)</t>
  </si>
  <si>
    <t>TFC 2025 fusil 300m et pistolet 25/50m (29.05.25 = Ascension  /  08.06.25 = Pentecôte)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</si>
  <si>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</si>
  <si>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</si>
  <si>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</si>
  <si>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</si>
  <si>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</si>
  <si>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</si>
  <si>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</si>
  <si>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</si>
  <si>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</si>
  <si>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</si>
  <si>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</si>
  <si>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</si>
  <si>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</si>
  <si>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</si>
  <si>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</si>
  <si>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>29. LZ-Cup Final Gewehr 50/300m und Pistole 50m</t>
  </si>
  <si>
    <t>Finale de la 29e Coupe LZ carabine 50m/fusil 300m et pistolet 50m</t>
  </si>
  <si>
    <t xml:space="preserve">Délai d’inscription qualification CSG fusil 300m Jeunes Tireurs/Juniors </t>
  </si>
  <si>
    <t xml:space="preserve">Finale CSG fusil 300m Jeunes Tireurs/Juniors </t>
  </si>
  <si>
    <t>Eidg. Schützenfest für Jugendliche</t>
  </si>
  <si>
    <t>Fête fédérale de tir des jeunes</t>
  </si>
  <si>
    <t>Région du Chablais</t>
  </si>
  <si>
    <t>1er tour principal CSG carabine 10m</t>
  </si>
  <si>
    <t>2e tour principal CSG carabine 10m</t>
  </si>
  <si>
    <t>3e tour principal CSG carabine 10m</t>
  </si>
  <si>
    <t>1. - 7. Runde SMM Gewehr 50m; 
1. Liga und tiefer</t>
  </si>
  <si>
    <t>1er - 7e tour CSE carabine 50m;
1ère ligue et inférieure</t>
  </si>
  <si>
    <r>
      <t xml:space="preserve">1. Runde SMM Gewehr 50m </t>
    </r>
    <r>
      <rPr>
        <sz val="11"/>
        <color rgb="FF0000FF"/>
        <rFont val="Arial"/>
        <family val="2"/>
      </rPr>
      <t>NL A u. B</t>
    </r>
  </si>
  <si>
    <r>
      <t xml:space="preserve">1er tour CSE carabine 50m </t>
    </r>
    <r>
      <rPr>
        <sz val="10"/>
        <color rgb="FF0000FF"/>
        <rFont val="Arial"/>
        <family val="2"/>
      </rPr>
      <t>LN A et B</t>
    </r>
  </si>
  <si>
    <t>2. Runde SMM Gewehr 50m NL A u. B</t>
  </si>
  <si>
    <t>2e tour CSE carabine 50m LN A et B</t>
  </si>
  <si>
    <t>3. Runde SMM Gewehr 50m NL A u. B</t>
  </si>
  <si>
    <t>3e tour CSE carabine 50m LN A et B</t>
  </si>
  <si>
    <t>4. Runde SMM Gewehr 50m NL A u. B</t>
  </si>
  <si>
    <t>4e tour CSE carabine 50m LN A et B</t>
  </si>
  <si>
    <t>5. Runde SMM Gewehr 50m NL A u. B</t>
  </si>
  <si>
    <t>5e tour CSE carabine 50m LN A et B</t>
  </si>
  <si>
    <t>6. Runde SMM Gewehr 50m NL A u. B</t>
  </si>
  <si>
    <t>6e tour CSE carabine 50m LN A et B</t>
  </si>
  <si>
    <t>7. Runde SMM Gewehr 50m NL A u. B</t>
  </si>
  <si>
    <t>7e tour CSE carabine 50m LN A 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</si>
</sst>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2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b/>
      <sz val="11"/>
      <color theme="1"/>
      <name val="Arial"/>
      <family val="2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b/>
      <sz val="11"/>
      <color rgb="FF0000FF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8" fillId="0" borderId="36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center"/>
    </xf>
    <xf numFmtId="168" fontId="13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7" fontId="13" fillId="0" borderId="26" xfId="0" applyNumberFormat="1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left" vertical="center"/>
    </xf>
    <xf numFmtId="167" fontId="13" fillId="0" borderId="26" xfId="0" applyNumberFormat="1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7" fontId="13" fillId="0" borderId="43" xfId="0" applyNumberFormat="1" applyFont="1" applyBorder="1" applyAlignment="1">
      <alignment horizontal="left" vertical="center"/>
    </xf>
    <xf numFmtId="167" fontId="13" fillId="0" borderId="44" xfId="0" applyNumberFormat="1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167" fontId="12" fillId="0" borderId="28" xfId="0" applyNumberFormat="1" applyFont="1" applyBorder="1" applyAlignment="1">
      <alignment horizontal="left" vertical="center"/>
    </xf>
    <xf numFmtId="167" fontId="12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7" fontId="13" fillId="0" borderId="31" xfId="0" applyNumberFormat="1" applyFont="1" applyBorder="1" applyAlignment="1">
      <alignment horizontal="left" vertical="center" wrapText="1"/>
    </xf>
    <xf numFmtId="167" fontId="13" fillId="0" borderId="32" xfId="0" applyNumberFormat="1" applyFont="1" applyBorder="1" applyAlignment="1">
      <alignment horizontal="left" vertical="center" wrapText="1"/>
    </xf>
    <xf numFmtId="167" fontId="13" fillId="0" borderId="1" xfId="0" applyNumberFormat="1" applyFont="1" applyBorder="1" applyAlignment="1">
      <alignment horizontal="left" vertical="center" wrapText="1"/>
    </xf>
    <xf numFmtId="167" fontId="13" fillId="0" borderId="45" xfId="0" applyNumberFormat="1" applyFont="1" applyBorder="1" applyAlignment="1">
      <alignment horizontal="left" vertical="center"/>
    </xf>
    <xf numFmtId="169" fontId="13" fillId="0" borderId="31" xfId="0" applyNumberFormat="1" applyFont="1" applyBorder="1" applyAlignment="1">
      <alignment horizontal="left" vertical="center" wrapText="1"/>
    </xf>
    <xf numFmtId="169" fontId="13" fillId="0" borderId="32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 wrapText="1"/>
    </xf>
    <xf numFmtId="169" fontId="13" fillId="0" borderId="1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/>
    </xf>
    <xf numFmtId="169" fontId="13" fillId="0" borderId="1" xfId="0" applyNumberFormat="1" applyFont="1" applyBorder="1" applyAlignment="1">
      <alignment horizontal="left" vertical="center"/>
    </xf>
    <xf numFmtId="169" fontId="13" fillId="0" borderId="43" xfId="0" applyNumberFormat="1" applyFont="1" applyBorder="1" applyAlignment="1">
      <alignment horizontal="left" vertical="center"/>
    </xf>
    <xf numFmtId="169" fontId="13" fillId="0" borderId="44" xfId="0" applyNumberFormat="1" applyFont="1" applyBorder="1" applyAlignment="1">
      <alignment horizontal="left" vertical="center"/>
    </xf>
    <xf numFmtId="169" fontId="13" fillId="0" borderId="45" xfId="0" applyNumberFormat="1" applyFont="1" applyBorder="1" applyAlignment="1">
      <alignment horizontal="left" vertical="center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28" xfId="0" applyNumberFormat="1" applyFont="1" applyBorder="1" applyAlignment="1">
      <alignment horizontal="left" vertical="center"/>
    </xf>
    <xf numFmtId="169" fontId="12" fillId="0" borderId="29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167" fontId="11" fillId="0" borderId="1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7" fontId="11" fillId="0" borderId="26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69" fontId="11" fillId="0" borderId="26" xfId="0" applyNumberFormat="1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right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CCFF"/>
      <color rgb="FF15C0FD"/>
      <color rgb="FF00FF00"/>
      <color rgb="FF0064FF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92C7015-798B-43C4-A0BE-2EF792C3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382C-DC8F-4430-86B3-27D077606E1E}">
  <sheetPr>
    <tabColor rgb="FF0000FF"/>
    <pageSetUpPr fitToPage="1"/>
  </sheetPr>
  <dimension ref="A1:AM124"/>
  <sheetViews>
    <sheetView tabSelected="1" zoomScaleNormal="100" workbookViewId="0">
      <selection activeCell="B97" sqref="B97"/>
    </sheetView>
  </sheetViews>
  <sheetFormatPr baseColWidth="10" defaultColWidth="11" defaultRowHeight="13.8"/>
  <cols>
    <col min="1" max="2" width="13.39843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2" t="s">
        <v>125</v>
      </c>
      <c r="F1" s="102"/>
      <c r="G1" s="42">
        <v>45630</v>
      </c>
    </row>
    <row r="2" spans="1:39" ht="15" customHeight="1"/>
    <row r="3" spans="1:39" ht="15" customHeight="1">
      <c r="E3" s="103" t="s">
        <v>207</v>
      </c>
      <c r="F3" s="104"/>
      <c r="G3" s="105"/>
    </row>
    <row r="4" spans="1:39" ht="15" customHeight="1">
      <c r="E4" s="106"/>
      <c r="F4" s="106"/>
      <c r="G4" s="106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7" t="s">
        <v>28</v>
      </c>
      <c r="B7" s="107"/>
      <c r="C7" s="107"/>
      <c r="D7" s="107">
        <v>2025</v>
      </c>
      <c r="E7" s="86"/>
      <c r="F7" s="86"/>
      <c r="I7" s="39" t="s">
        <v>212</v>
      </c>
      <c r="J7" s="40" t="s">
        <v>246</v>
      </c>
    </row>
    <row r="8" spans="1:39" ht="21">
      <c r="A8" s="107" t="s">
        <v>29</v>
      </c>
      <c r="B8" s="107"/>
      <c r="C8" s="107"/>
      <c r="D8" s="107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5">
        <v>45675</v>
      </c>
      <c r="B11" s="66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52">
        <v>45864</v>
      </c>
      <c r="B12" s="67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52" t="s">
        <v>34</v>
      </c>
      <c r="B13" s="67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52">
        <v>45825</v>
      </c>
      <c r="B14" s="67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52">
        <v>45832</v>
      </c>
      <c r="B15" s="67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52">
        <v>45839</v>
      </c>
      <c r="B16" s="67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52" t="s">
        <v>34</v>
      </c>
      <c r="B17" s="67">
        <v>45906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52">
        <v>45717</v>
      </c>
      <c r="B18" s="67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44">
        <v>45870</v>
      </c>
      <c r="B19" s="51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52" t="s">
        <v>34</v>
      </c>
      <c r="B20" s="67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44">
        <v>45717</v>
      </c>
      <c r="B21" s="51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44" t="s">
        <v>34</v>
      </c>
      <c r="B22" s="51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44" t="s">
        <v>34</v>
      </c>
      <c r="B23" s="51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44" t="s">
        <v>34</v>
      </c>
      <c r="B24" s="51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44">
        <v>45778</v>
      </c>
      <c r="B25" s="51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44">
        <v>45809</v>
      </c>
      <c r="B26" s="51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44">
        <v>45839</v>
      </c>
      <c r="B27" s="51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44" t="s">
        <v>34</v>
      </c>
      <c r="B28" s="51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44" t="s">
        <v>34</v>
      </c>
      <c r="B29" s="51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44" t="s">
        <v>34</v>
      </c>
      <c r="B30" s="51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44">
        <v>45731</v>
      </c>
      <c r="B31" s="51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44">
        <v>45731</v>
      </c>
      <c r="B32" s="51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44">
        <v>45580</v>
      </c>
      <c r="B33" s="51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44" t="s">
        <v>34</v>
      </c>
      <c r="B34" s="51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44">
        <v>45778</v>
      </c>
      <c r="B35" s="51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44">
        <v>45931</v>
      </c>
      <c r="B36" s="51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44">
        <v>45580</v>
      </c>
      <c r="B37" s="51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44">
        <v>45580</v>
      </c>
      <c r="B38" s="51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44">
        <v>45580</v>
      </c>
      <c r="B39" s="51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44" t="s">
        <v>34</v>
      </c>
      <c r="B40" s="51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44" t="s">
        <v>34</v>
      </c>
      <c r="B41" s="51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44">
        <v>45586</v>
      </c>
      <c r="B42" s="51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44" t="s">
        <v>34</v>
      </c>
      <c r="B43" s="51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44">
        <v>45628</v>
      </c>
      <c r="B44" s="92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44">
        <v>45656</v>
      </c>
      <c r="B45" s="51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44">
        <v>45684</v>
      </c>
      <c r="B46" s="51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44" t="s">
        <v>34</v>
      </c>
      <c r="B47" s="51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44" t="s">
        <v>34</v>
      </c>
      <c r="B48" s="51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44">
        <v>45737</v>
      </c>
      <c r="B49" s="51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44" t="s">
        <v>34</v>
      </c>
      <c r="B50" s="51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44">
        <v>45786</v>
      </c>
      <c r="B51" s="51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44">
        <v>45814</v>
      </c>
      <c r="B52" s="51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94">
        <v>45849</v>
      </c>
      <c r="B53" s="51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44" t="s">
        <v>34</v>
      </c>
      <c r="B54" s="51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44" t="s">
        <v>34</v>
      </c>
      <c r="B55" s="51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44">
        <v>45731</v>
      </c>
      <c r="B56" s="51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44" t="s">
        <v>34</v>
      </c>
      <c r="B57" s="51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44">
        <v>45731</v>
      </c>
      <c r="B58" s="51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44">
        <v>45800</v>
      </c>
      <c r="B59" s="51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44">
        <v>46171</v>
      </c>
      <c r="B60" s="51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44">
        <v>46542</v>
      </c>
      <c r="B61" s="51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44">
        <v>45566</v>
      </c>
      <c r="B62" s="51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44" t="s">
        <v>34</v>
      </c>
      <c r="B63" s="51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44">
        <v>45590</v>
      </c>
      <c r="B64" s="51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44">
        <v>45604</v>
      </c>
      <c r="B65" s="51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44">
        <v>45618</v>
      </c>
      <c r="B66" s="51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44">
        <v>45625</v>
      </c>
      <c r="B67" s="51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44">
        <v>45632</v>
      </c>
      <c r="B68" s="51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44">
        <v>45667</v>
      </c>
      <c r="B69" s="51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44">
        <v>45674</v>
      </c>
      <c r="B70" s="51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44" t="s">
        <v>34</v>
      </c>
      <c r="B71" s="51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44" t="s">
        <v>34</v>
      </c>
      <c r="B72" s="51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44" t="s">
        <v>34</v>
      </c>
      <c r="B73" s="51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44" t="s">
        <v>34</v>
      </c>
      <c r="B74" s="51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44">
        <v>45593</v>
      </c>
      <c r="B75" s="51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44">
        <v>45593</v>
      </c>
      <c r="B76" s="51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44">
        <v>45593</v>
      </c>
      <c r="B77" s="51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44" t="s">
        <v>34</v>
      </c>
      <c r="B78" s="51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44" t="s">
        <v>34</v>
      </c>
      <c r="B79" s="51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44">
        <v>45748</v>
      </c>
      <c r="B80" s="51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44" t="s">
        <v>34</v>
      </c>
      <c r="B81" s="51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44">
        <v>45769</v>
      </c>
      <c r="B82" s="51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44">
        <v>45769</v>
      </c>
      <c r="B83" s="51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44">
        <v>45769</v>
      </c>
      <c r="B84" s="51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58" t="s">
        <v>34</v>
      </c>
      <c r="B85" s="51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44" t="s">
        <v>34</v>
      </c>
      <c r="B86" s="51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44" t="s">
        <v>34</v>
      </c>
      <c r="B87" s="51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94">
        <v>45772</v>
      </c>
      <c r="B88" s="92">
        <v>45907</v>
      </c>
      <c r="C88" s="95" t="s">
        <v>279</v>
      </c>
      <c r="D88" s="95" t="s">
        <v>280</v>
      </c>
      <c r="E88" s="96" t="s">
        <v>1</v>
      </c>
      <c r="F88" s="96" t="s">
        <v>80</v>
      </c>
      <c r="G88" s="97" t="s">
        <v>74</v>
      </c>
      <c r="H88" s="84"/>
    </row>
    <row r="89" spans="1:10">
      <c r="A89" s="94">
        <v>45772</v>
      </c>
      <c r="B89" s="51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94">
        <v>45786</v>
      </c>
      <c r="B90" s="51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94">
        <v>45800</v>
      </c>
      <c r="B91" s="51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94">
        <v>45821</v>
      </c>
      <c r="B92" s="51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94">
        <v>45835</v>
      </c>
      <c r="B93" s="51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94">
        <v>45884</v>
      </c>
      <c r="B94" s="51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94">
        <v>45898</v>
      </c>
      <c r="B95" s="51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44" t="s">
        <v>34</v>
      </c>
      <c r="B96" s="51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44" t="s">
        <v>34</v>
      </c>
      <c r="B97" s="92">
        <v>45823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44" t="s">
        <v>34</v>
      </c>
      <c r="B98" s="51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44" t="s">
        <v>34</v>
      </c>
      <c r="B99" s="51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44">
        <v>45716</v>
      </c>
      <c r="B100" s="51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44">
        <v>45900</v>
      </c>
      <c r="B101" s="51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44" t="s">
        <v>34</v>
      </c>
      <c r="B102" s="51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44">
        <v>45621</v>
      </c>
      <c r="B103" s="51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44">
        <v>45621</v>
      </c>
      <c r="B104" s="51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44">
        <v>45621</v>
      </c>
      <c r="B105" s="51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44" t="s">
        <v>34</v>
      </c>
      <c r="B106" s="51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59" t="s">
        <v>34</v>
      </c>
      <c r="B107" s="68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59">
        <v>45566</v>
      </c>
      <c r="B108" s="68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44">
        <v>45792</v>
      </c>
      <c r="B109" s="51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60">
        <v>45877</v>
      </c>
      <c r="B110" s="61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60">
        <v>45884</v>
      </c>
      <c r="B111" s="61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60" t="s">
        <v>34</v>
      </c>
      <c r="B112" s="61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60" t="s">
        <v>34</v>
      </c>
      <c r="B113" s="61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60" t="s">
        <v>34</v>
      </c>
      <c r="B114" s="61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60" t="s">
        <v>34</v>
      </c>
      <c r="B115" s="61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60" t="s">
        <v>34</v>
      </c>
      <c r="B116" s="61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60" t="s">
        <v>34</v>
      </c>
      <c r="B117" s="61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60" t="s">
        <v>34</v>
      </c>
      <c r="B118" s="61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60" t="s">
        <v>34</v>
      </c>
      <c r="B119" s="61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60">
        <v>45940</v>
      </c>
      <c r="B120" s="61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62" t="s">
        <v>34</v>
      </c>
      <c r="B121" s="63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9" t="s">
        <v>200</v>
      </c>
      <c r="B123" s="100"/>
      <c r="C123" s="100"/>
      <c r="D123" s="100"/>
      <c r="E123" s="100"/>
      <c r="F123" s="100"/>
      <c r="G123" s="101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9CB2-B5A7-4FD4-8189-BF73B35EC102}">
  <sheetPr>
    <tabColor rgb="FF00FFFF"/>
    <pageSetUpPr fitToPage="1"/>
  </sheetPr>
  <dimension ref="A1:AM124"/>
  <sheetViews>
    <sheetView zoomScaleNormal="100" workbookViewId="0">
      <selection activeCell="G2" sqref="G2"/>
    </sheetView>
  </sheetViews>
  <sheetFormatPr baseColWidth="10" defaultColWidth="11" defaultRowHeight="13.8"/>
  <cols>
    <col min="1" max="2" width="15.199218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2" t="s">
        <v>125</v>
      </c>
      <c r="F1" s="102"/>
      <c r="G1" s="42">
        <v>45630</v>
      </c>
    </row>
    <row r="2" spans="1:39" ht="15" customHeight="1"/>
    <row r="3" spans="1:39" ht="15" customHeight="1">
      <c r="E3" s="103" t="s">
        <v>207</v>
      </c>
      <c r="F3" s="104"/>
      <c r="G3" s="105"/>
    </row>
    <row r="4" spans="1:39" ht="15" customHeight="1">
      <c r="E4" s="106"/>
      <c r="F4" s="106"/>
      <c r="G4" s="106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7" t="s">
        <v>28</v>
      </c>
      <c r="B7" s="107"/>
      <c r="C7" s="107"/>
      <c r="D7" s="107">
        <v>2025</v>
      </c>
      <c r="E7" s="86"/>
      <c r="F7" s="86"/>
      <c r="I7" s="39" t="s">
        <v>212</v>
      </c>
      <c r="J7" s="40" t="s">
        <v>246</v>
      </c>
    </row>
    <row r="8" spans="1:39" ht="21">
      <c r="A8" s="107" t="s">
        <v>29</v>
      </c>
      <c r="B8" s="107"/>
      <c r="C8" s="107"/>
      <c r="D8" s="107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9">
        <v>45675</v>
      </c>
      <c r="B11" s="70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71">
        <v>45864</v>
      </c>
      <c r="B12" s="72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71" t="s">
        <v>34</v>
      </c>
      <c r="B13" s="72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71">
        <v>45825</v>
      </c>
      <c r="B14" s="72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71">
        <v>45832</v>
      </c>
      <c r="B15" s="72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71">
        <v>45839</v>
      </c>
      <c r="B16" s="72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71" t="s">
        <v>34</v>
      </c>
      <c r="B17" s="72">
        <v>45906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71">
        <v>45717</v>
      </c>
      <c r="B18" s="72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73">
        <v>45870</v>
      </c>
      <c r="B19" s="74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71" t="s">
        <v>34</v>
      </c>
      <c r="B20" s="72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73">
        <v>45717</v>
      </c>
      <c r="B21" s="74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73" t="s">
        <v>34</v>
      </c>
      <c r="B22" s="74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73" t="s">
        <v>34</v>
      </c>
      <c r="B23" s="74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73" t="s">
        <v>34</v>
      </c>
      <c r="B24" s="74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73">
        <v>45778</v>
      </c>
      <c r="B25" s="74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73">
        <v>45809</v>
      </c>
      <c r="B26" s="74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73">
        <v>45839</v>
      </c>
      <c r="B27" s="74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73" t="s">
        <v>34</v>
      </c>
      <c r="B28" s="74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73" t="s">
        <v>34</v>
      </c>
      <c r="B29" s="74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73" t="s">
        <v>34</v>
      </c>
      <c r="B30" s="74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73">
        <v>45731</v>
      </c>
      <c r="B31" s="74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73">
        <v>45731</v>
      </c>
      <c r="B32" s="74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73">
        <v>45580</v>
      </c>
      <c r="B33" s="74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73" t="s">
        <v>34</v>
      </c>
      <c r="B34" s="74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73">
        <v>45778</v>
      </c>
      <c r="B35" s="74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73">
        <v>45931</v>
      </c>
      <c r="B36" s="74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73">
        <v>45580</v>
      </c>
      <c r="B37" s="74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73">
        <v>45580</v>
      </c>
      <c r="B38" s="74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73">
        <v>45580</v>
      </c>
      <c r="B39" s="74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73" t="s">
        <v>34</v>
      </c>
      <c r="B40" s="74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73" t="s">
        <v>34</v>
      </c>
      <c r="B41" s="74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73">
        <v>45586</v>
      </c>
      <c r="B42" s="74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73" t="s">
        <v>34</v>
      </c>
      <c r="B43" s="74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73">
        <v>45628</v>
      </c>
      <c r="B44" s="93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73">
        <v>45656</v>
      </c>
      <c r="B45" s="74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73">
        <v>45684</v>
      </c>
      <c r="B46" s="74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73" t="s">
        <v>34</v>
      </c>
      <c r="B47" s="74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73" t="s">
        <v>34</v>
      </c>
      <c r="B48" s="74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73">
        <v>45737</v>
      </c>
      <c r="B49" s="74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73" t="s">
        <v>34</v>
      </c>
      <c r="B50" s="74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73">
        <v>45786</v>
      </c>
      <c r="B51" s="74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73">
        <v>45814</v>
      </c>
      <c r="B52" s="74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98">
        <v>45849</v>
      </c>
      <c r="B53" s="74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73" t="s">
        <v>34</v>
      </c>
      <c r="B54" s="74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73" t="s">
        <v>34</v>
      </c>
      <c r="B55" s="74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73">
        <v>45731</v>
      </c>
      <c r="B56" s="74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73" t="s">
        <v>34</v>
      </c>
      <c r="B57" s="74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73">
        <v>45731</v>
      </c>
      <c r="B58" s="74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73">
        <v>45800</v>
      </c>
      <c r="B59" s="74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73">
        <v>46171</v>
      </c>
      <c r="B60" s="74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73">
        <v>46542</v>
      </c>
      <c r="B61" s="74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73">
        <v>45566</v>
      </c>
      <c r="B62" s="74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73" t="s">
        <v>34</v>
      </c>
      <c r="B63" s="74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73">
        <v>45590</v>
      </c>
      <c r="B64" s="74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73">
        <v>45604</v>
      </c>
      <c r="B65" s="74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73">
        <v>45618</v>
      </c>
      <c r="B66" s="74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73">
        <v>45625</v>
      </c>
      <c r="B67" s="74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73">
        <v>45632</v>
      </c>
      <c r="B68" s="74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73">
        <v>45667</v>
      </c>
      <c r="B69" s="74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73">
        <v>45674</v>
      </c>
      <c r="B70" s="74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73" t="s">
        <v>34</v>
      </c>
      <c r="B71" s="74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73" t="s">
        <v>34</v>
      </c>
      <c r="B72" s="74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73" t="s">
        <v>34</v>
      </c>
      <c r="B73" s="74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73" t="s">
        <v>34</v>
      </c>
      <c r="B74" s="74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73">
        <v>45593</v>
      </c>
      <c r="B75" s="74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73">
        <v>45593</v>
      </c>
      <c r="B76" s="74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73">
        <v>45593</v>
      </c>
      <c r="B77" s="74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73" t="s">
        <v>34</v>
      </c>
      <c r="B78" s="74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73" t="s">
        <v>34</v>
      </c>
      <c r="B79" s="74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73">
        <v>45748</v>
      </c>
      <c r="B80" s="74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73" t="s">
        <v>34</v>
      </c>
      <c r="B81" s="74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73">
        <v>45769</v>
      </c>
      <c r="B82" s="74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73">
        <v>45769</v>
      </c>
      <c r="B83" s="74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73">
        <v>45769</v>
      </c>
      <c r="B84" s="74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75" t="s">
        <v>34</v>
      </c>
      <c r="B85" s="74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73" t="s">
        <v>34</v>
      </c>
      <c r="B86" s="74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73" t="s">
        <v>34</v>
      </c>
      <c r="B87" s="74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98">
        <v>45772</v>
      </c>
      <c r="B88" s="93">
        <v>45907</v>
      </c>
      <c r="C88" s="95" t="s">
        <v>279</v>
      </c>
      <c r="D88" s="95" t="s">
        <v>280</v>
      </c>
      <c r="E88" s="96" t="s">
        <v>1</v>
      </c>
      <c r="F88" s="96" t="s">
        <v>80</v>
      </c>
      <c r="G88" s="97" t="s">
        <v>74</v>
      </c>
      <c r="H88" s="84"/>
    </row>
    <row r="89" spans="1:10">
      <c r="A89" s="98">
        <v>45772</v>
      </c>
      <c r="B89" s="74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98">
        <v>45786</v>
      </c>
      <c r="B90" s="74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98">
        <v>45800</v>
      </c>
      <c r="B91" s="74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98">
        <v>45821</v>
      </c>
      <c r="B92" s="74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98">
        <v>45835</v>
      </c>
      <c r="B93" s="74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98">
        <v>45884</v>
      </c>
      <c r="B94" s="74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98">
        <v>45898</v>
      </c>
      <c r="B95" s="74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73" t="s">
        <v>34</v>
      </c>
      <c r="B96" s="74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73" t="s">
        <v>34</v>
      </c>
      <c r="B97" s="93">
        <v>45823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73" t="s">
        <v>34</v>
      </c>
      <c r="B98" s="74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73" t="s">
        <v>34</v>
      </c>
      <c r="B99" s="74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73">
        <v>45716</v>
      </c>
      <c r="B100" s="74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73">
        <v>45900</v>
      </c>
      <c r="B101" s="74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73" t="s">
        <v>34</v>
      </c>
      <c r="B102" s="74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73">
        <v>45621</v>
      </c>
      <c r="B103" s="74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73">
        <v>45621</v>
      </c>
      <c r="B104" s="74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73">
        <v>45621</v>
      </c>
      <c r="B105" s="74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73" t="s">
        <v>34</v>
      </c>
      <c r="B106" s="74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76" t="s">
        <v>34</v>
      </c>
      <c r="B107" s="77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76">
        <v>45566</v>
      </c>
      <c r="B108" s="77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73">
        <v>45792</v>
      </c>
      <c r="B109" s="74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78">
        <v>45877</v>
      </c>
      <c r="B110" s="79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78">
        <v>45884</v>
      </c>
      <c r="B111" s="79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78" t="s">
        <v>34</v>
      </c>
      <c r="B112" s="79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78" t="s">
        <v>34</v>
      </c>
      <c r="B113" s="79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78" t="s">
        <v>34</v>
      </c>
      <c r="B114" s="79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78" t="s">
        <v>34</v>
      </c>
      <c r="B115" s="79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78" t="s">
        <v>34</v>
      </c>
      <c r="B116" s="79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78" t="s">
        <v>34</v>
      </c>
      <c r="B117" s="79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78" t="s">
        <v>34</v>
      </c>
      <c r="B118" s="79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78" t="s">
        <v>34</v>
      </c>
      <c r="B119" s="79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78">
        <v>45940</v>
      </c>
      <c r="B120" s="79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80" t="s">
        <v>34</v>
      </c>
      <c r="B121" s="81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9" t="s">
        <v>200</v>
      </c>
      <c r="B123" s="100"/>
      <c r="C123" s="100"/>
      <c r="D123" s="100"/>
      <c r="E123" s="100"/>
      <c r="F123" s="100"/>
      <c r="G123" s="101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G1" sqref="G1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125">
        <v>2025</v>
      </c>
      <c r="C1" s="12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245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26">
        <f>DATE(B1,A4,1)</f>
        <v>45658</v>
      </c>
      <c r="C3" s="127"/>
      <c r="D3" s="127"/>
      <c r="E3" s="127"/>
      <c r="F3" s="127"/>
      <c r="G3" s="127"/>
      <c r="H3" s="127"/>
      <c r="I3" s="128"/>
      <c r="J3" s="1"/>
      <c r="K3" s="126">
        <f>DATE(J1,J4,1)</f>
        <v>32</v>
      </c>
      <c r="L3" s="127"/>
      <c r="M3" s="127"/>
      <c r="N3" s="127"/>
      <c r="O3" s="127"/>
      <c r="P3" s="127"/>
      <c r="Q3" s="127"/>
      <c r="R3" s="128"/>
      <c r="S3" s="1"/>
      <c r="T3" s="126">
        <f>DATE(S1,S4,1)</f>
        <v>61</v>
      </c>
      <c r="U3" s="127"/>
      <c r="V3" s="127"/>
      <c r="W3" s="127"/>
      <c r="X3" s="127"/>
      <c r="Y3" s="127"/>
      <c r="Z3" s="127"/>
      <c r="AA3" s="128"/>
      <c r="AB3" s="1"/>
      <c r="AC3" s="126">
        <f>DATE(AB1,AB4,1)</f>
        <v>92</v>
      </c>
      <c r="AD3" s="127"/>
      <c r="AE3" s="127"/>
      <c r="AF3" s="127"/>
      <c r="AG3" s="127"/>
      <c r="AH3" s="127"/>
      <c r="AI3" s="127"/>
      <c r="AJ3" s="128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>
        <f>IF(C5 &lt;&gt; "",C5+1,IF(WEEKDAY("1." &amp;A4&amp;"."&amp;$B$1)=COLUMN($D$4),DATE($B$1,A4,1),""))</f>
        <v>45658</v>
      </c>
      <c r="E5" s="10">
        <f>IF(D5 &lt;&gt; "",D5+1,IF(WEEKDAY("1." &amp;A4&amp;"."&amp;$B$1)=COLUMN($E$4),DATE($B$1,A4,1),""))</f>
        <v>45659</v>
      </c>
      <c r="F5" s="10">
        <f>IF(E5 &lt;&gt; "",E5+1,IF(WEEKDAY("1." &amp;A4&amp;"."&amp;$B$1)=COLUMN($F$4),DATE($B$1,A4,1),""))</f>
        <v>45660</v>
      </c>
      <c r="G5" s="11">
        <f>IF(F5 &lt;&gt; "",F5+1,IF(WEEKDAY("1." &amp;A4&amp;"."&amp;$B$1)=COLUMN($G$4),DATE($B$1,A4,1),""))</f>
        <v>45661</v>
      </c>
      <c r="H5" s="11">
        <f>IF(G5 &lt;&gt; "",G5+1,IF(WEEKDAY("1." &amp;A4&amp;"."&amp;$B$1)=1,DATE($B$1,A4,1),""))</f>
        <v>45662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>
        <f>IF(O5 &lt;&gt; "",O5+1,IF(WEEKDAY("1." &amp;J4&amp;"."&amp;$B$1)=COLUMN($G$4),DATE($B$1,J4,1),""))</f>
        <v>45689</v>
      </c>
      <c r="Q5" s="11">
        <f>IF(P5 &lt;&gt; "",P5+1,IF(WEEKDAY("1." &amp;J4&amp;"."&amp;$B$1)=1,DATE($B$1,J4,1),""))</f>
        <v>45690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>
        <f>IF(X5 &lt;&gt; "",X5+1,IF(WEEKDAY("1." &amp;S4&amp;"."&amp;$B$1)=COLUMN($G$4),DATE($B$1,S4,1),""))</f>
        <v>45717</v>
      </c>
      <c r="Z5" s="11">
        <f>IF(Y5 &lt;&gt; "",Y5+1,IF(WEEKDAY("1." &amp;S4&amp;"."&amp;$B$1)=1,DATE($B$1,S4,1),""))</f>
        <v>45718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>
        <f>IF(AC5 &lt;&gt; "",AC5+1,IF(WEEKDAY("1." &amp;AB4&amp;"."&amp;$B$1)=COLUMN($C$4),DATE($B$1,AB4,1),""))</f>
        <v>45748</v>
      </c>
      <c r="AE5" s="10">
        <f>IF(AD5 &lt;&gt; "",AD5+1,IF(WEEKDAY("1." &amp;AB4&amp;"."&amp;$B$1)=COLUMN($D$4),DATE($B$1,AB4,1),""))</f>
        <v>45749</v>
      </c>
      <c r="AF5" s="10">
        <f>IF(AE5 &lt;&gt; "",AE5+1,IF(WEEKDAY("1." &amp;AB4&amp;"."&amp;$B$1)=COLUMN($E$4),DATE($B$1,AB4,1),""))</f>
        <v>45750</v>
      </c>
      <c r="AG5" s="10">
        <f>IF(AF5 &lt;&gt; "",AF5+1,IF(WEEKDAY("1." &amp;AB4&amp;"."&amp;$B$1)=COLUMN($F$4),DATE($B$1,AB4,1),""))</f>
        <v>45751</v>
      </c>
      <c r="AH5" s="11">
        <f>IF(AG5 &lt;&gt; "",AG5+1,IF(WEEKDAY("1." &amp;AB4&amp;"."&amp;$B$1)=COLUMN($G$4),DATE($B$1,AB4,1),""))</f>
        <v>45752</v>
      </c>
      <c r="AI5" s="11">
        <f>IF(AH5 &lt;&gt; "",AH5+1,IF(WEEKDAY("1." &amp;AB4&amp;"."&amp;$B$1)=1,DATE($B$1,AB4,1),""))</f>
        <v>45753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45663</v>
      </c>
      <c r="C6" s="10">
        <f t="shared" ref="C6:H8" si="0">B6+1</f>
        <v>45664</v>
      </c>
      <c r="D6" s="10">
        <f t="shared" si="0"/>
        <v>45665</v>
      </c>
      <c r="E6" s="10">
        <f t="shared" si="0"/>
        <v>45666</v>
      </c>
      <c r="F6" s="10">
        <f t="shared" si="0"/>
        <v>45667</v>
      </c>
      <c r="G6" s="11">
        <f t="shared" si="0"/>
        <v>45668</v>
      </c>
      <c r="H6" s="11">
        <f t="shared" si="0"/>
        <v>45669</v>
      </c>
      <c r="I6" s="12">
        <f>IF(B6&lt;&gt;"",IF(I5&lt;&gt;"",I5+1,1),1)</f>
        <v>2</v>
      </c>
      <c r="J6" s="1"/>
      <c r="K6" s="9">
        <f>Q5+1</f>
        <v>45691</v>
      </c>
      <c r="L6" s="10">
        <f t="shared" ref="L6:Q8" si="1">K6+1</f>
        <v>45692</v>
      </c>
      <c r="M6" s="10">
        <f t="shared" si="1"/>
        <v>45693</v>
      </c>
      <c r="N6" s="10">
        <f t="shared" si="1"/>
        <v>45694</v>
      </c>
      <c r="O6" s="10">
        <f t="shared" si="1"/>
        <v>45695</v>
      </c>
      <c r="P6" s="11">
        <f t="shared" si="1"/>
        <v>45696</v>
      </c>
      <c r="Q6" s="11">
        <f t="shared" si="1"/>
        <v>45697</v>
      </c>
      <c r="R6" s="12">
        <f>IF(K6&lt;&gt;"",R5+1,"")</f>
        <v>6</v>
      </c>
      <c r="S6" s="1"/>
      <c r="T6" s="9">
        <f>Z5+1</f>
        <v>45719</v>
      </c>
      <c r="U6" s="10">
        <f t="shared" ref="U6:Z8" si="2">T6+1</f>
        <v>45720</v>
      </c>
      <c r="V6" s="10">
        <f t="shared" si="2"/>
        <v>45721</v>
      </c>
      <c r="W6" s="10">
        <f t="shared" si="2"/>
        <v>45722</v>
      </c>
      <c r="X6" s="10">
        <f t="shared" si="2"/>
        <v>45723</v>
      </c>
      <c r="Y6" s="11">
        <f t="shared" si="2"/>
        <v>45724</v>
      </c>
      <c r="Z6" s="11">
        <f t="shared" si="2"/>
        <v>45725</v>
      </c>
      <c r="AA6" s="12">
        <f>IF(T6&lt;&gt;"",AA5+1,"")</f>
        <v>10</v>
      </c>
      <c r="AB6" s="1"/>
      <c r="AC6" s="9">
        <f>AI5+1</f>
        <v>45754</v>
      </c>
      <c r="AD6" s="10">
        <f t="shared" ref="AD6:AI8" si="3">AC6+1</f>
        <v>45755</v>
      </c>
      <c r="AE6" s="10">
        <f t="shared" si="3"/>
        <v>45756</v>
      </c>
      <c r="AF6" s="10">
        <f t="shared" si="3"/>
        <v>45757</v>
      </c>
      <c r="AG6" s="10">
        <f t="shared" si="3"/>
        <v>45758</v>
      </c>
      <c r="AH6" s="11">
        <f t="shared" si="3"/>
        <v>45759</v>
      </c>
      <c r="AI6" s="11">
        <f t="shared" si="3"/>
        <v>45760</v>
      </c>
      <c r="AJ6" s="12">
        <f>IF(AC6&lt;&gt;"",AJ5+1,"")</f>
        <v>15</v>
      </c>
    </row>
    <row r="7" spans="1:36" ht="12.75" customHeight="1">
      <c r="A7" s="1"/>
      <c r="B7" s="9">
        <f>H6+1</f>
        <v>45670</v>
      </c>
      <c r="C7" s="10">
        <f t="shared" si="0"/>
        <v>45671</v>
      </c>
      <c r="D7" s="10">
        <f t="shared" si="0"/>
        <v>45672</v>
      </c>
      <c r="E7" s="10">
        <f t="shared" si="0"/>
        <v>45673</v>
      </c>
      <c r="F7" s="10">
        <f t="shared" si="0"/>
        <v>45674</v>
      </c>
      <c r="G7" s="11">
        <f t="shared" si="0"/>
        <v>45675</v>
      </c>
      <c r="H7" s="11">
        <f t="shared" si="0"/>
        <v>45676</v>
      </c>
      <c r="I7" s="12">
        <f>IF(B7&lt;&gt;"",I6+1,"")</f>
        <v>3</v>
      </c>
      <c r="J7" s="1"/>
      <c r="K7" s="9">
        <f>Q6+1</f>
        <v>45698</v>
      </c>
      <c r="L7" s="10">
        <f t="shared" si="1"/>
        <v>45699</v>
      </c>
      <c r="M7" s="10">
        <f t="shared" si="1"/>
        <v>45700</v>
      </c>
      <c r="N7" s="10">
        <f t="shared" si="1"/>
        <v>45701</v>
      </c>
      <c r="O7" s="10">
        <f t="shared" si="1"/>
        <v>45702</v>
      </c>
      <c r="P7" s="11">
        <f t="shared" si="1"/>
        <v>45703</v>
      </c>
      <c r="Q7" s="11">
        <f t="shared" si="1"/>
        <v>45704</v>
      </c>
      <c r="R7" s="12">
        <f>IF(K7&lt;&gt;"",R6+1,"")</f>
        <v>7</v>
      </c>
      <c r="S7" s="1"/>
      <c r="T7" s="9">
        <f>Z6+1</f>
        <v>45726</v>
      </c>
      <c r="U7" s="10">
        <f t="shared" si="2"/>
        <v>45727</v>
      </c>
      <c r="V7" s="10">
        <f t="shared" si="2"/>
        <v>45728</v>
      </c>
      <c r="W7" s="10">
        <f t="shared" si="2"/>
        <v>45729</v>
      </c>
      <c r="X7" s="10">
        <f t="shared" si="2"/>
        <v>45730</v>
      </c>
      <c r="Y7" s="11">
        <f t="shared" si="2"/>
        <v>45731</v>
      </c>
      <c r="Z7" s="11">
        <f t="shared" si="2"/>
        <v>45732</v>
      </c>
      <c r="AA7" s="12">
        <f>IF(T7&lt;&gt;"",AA6+1,"")</f>
        <v>11</v>
      </c>
      <c r="AB7" s="1"/>
      <c r="AC7" s="9">
        <f>AI6+1</f>
        <v>45761</v>
      </c>
      <c r="AD7" s="10">
        <f t="shared" si="3"/>
        <v>45762</v>
      </c>
      <c r="AE7" s="10">
        <f t="shared" si="3"/>
        <v>45763</v>
      </c>
      <c r="AF7" s="10">
        <f t="shared" si="3"/>
        <v>45764</v>
      </c>
      <c r="AG7" s="10">
        <f t="shared" si="3"/>
        <v>45765</v>
      </c>
      <c r="AH7" s="11">
        <f t="shared" si="3"/>
        <v>45766</v>
      </c>
      <c r="AI7" s="11">
        <f t="shared" si="3"/>
        <v>45767</v>
      </c>
      <c r="AJ7" s="12">
        <f>IF(AC7&lt;&gt;"",AJ6+1,"")</f>
        <v>16</v>
      </c>
    </row>
    <row r="8" spans="1:36" ht="12.75" customHeight="1">
      <c r="A8" s="1"/>
      <c r="B8" s="9">
        <f>H7+1</f>
        <v>45677</v>
      </c>
      <c r="C8" s="10">
        <f t="shared" si="0"/>
        <v>45678</v>
      </c>
      <c r="D8" s="10">
        <f t="shared" si="0"/>
        <v>45679</v>
      </c>
      <c r="E8" s="10">
        <f t="shared" si="0"/>
        <v>45680</v>
      </c>
      <c r="F8" s="10">
        <f t="shared" si="0"/>
        <v>45681</v>
      </c>
      <c r="G8" s="11">
        <f t="shared" si="0"/>
        <v>45682</v>
      </c>
      <c r="H8" s="11">
        <f t="shared" si="0"/>
        <v>45683</v>
      </c>
      <c r="I8" s="12">
        <f>IF(B8&lt;&gt;"",I7+1,"")</f>
        <v>4</v>
      </c>
      <c r="J8" s="1"/>
      <c r="K8" s="9">
        <f>Q7+1</f>
        <v>45705</v>
      </c>
      <c r="L8" s="10">
        <f t="shared" si="1"/>
        <v>45706</v>
      </c>
      <c r="M8" s="10">
        <f t="shared" si="1"/>
        <v>45707</v>
      </c>
      <c r="N8" s="10">
        <f t="shared" si="1"/>
        <v>45708</v>
      </c>
      <c r="O8" s="10">
        <f t="shared" si="1"/>
        <v>45709</v>
      </c>
      <c r="P8" s="11">
        <f t="shared" si="1"/>
        <v>45710</v>
      </c>
      <c r="Q8" s="11">
        <f t="shared" si="1"/>
        <v>45711</v>
      </c>
      <c r="R8" s="12">
        <f>IF(K8&lt;&gt;"",R7+1,"")</f>
        <v>8</v>
      </c>
      <c r="S8" s="1"/>
      <c r="T8" s="9">
        <f>Z7+1</f>
        <v>45733</v>
      </c>
      <c r="U8" s="10">
        <f t="shared" si="2"/>
        <v>45734</v>
      </c>
      <c r="V8" s="10">
        <f t="shared" si="2"/>
        <v>45735</v>
      </c>
      <c r="W8" s="10">
        <f t="shared" si="2"/>
        <v>45736</v>
      </c>
      <c r="X8" s="10">
        <f t="shared" si="2"/>
        <v>45737</v>
      </c>
      <c r="Y8" s="11">
        <f t="shared" si="2"/>
        <v>45738</v>
      </c>
      <c r="Z8" s="11">
        <f t="shared" si="2"/>
        <v>45739</v>
      </c>
      <c r="AA8" s="12">
        <f>IF(T8&lt;&gt;"",AA7+1,"")</f>
        <v>12</v>
      </c>
      <c r="AB8" s="1"/>
      <c r="AC8" s="9">
        <f>AI7+1</f>
        <v>45768</v>
      </c>
      <c r="AD8" s="10">
        <f t="shared" si="3"/>
        <v>45769</v>
      </c>
      <c r="AE8" s="10">
        <f t="shared" si="3"/>
        <v>45770</v>
      </c>
      <c r="AF8" s="10">
        <f t="shared" si="3"/>
        <v>45771</v>
      </c>
      <c r="AG8" s="10">
        <f t="shared" si="3"/>
        <v>45772</v>
      </c>
      <c r="AH8" s="11">
        <f t="shared" si="3"/>
        <v>45773</v>
      </c>
      <c r="AI8" s="11">
        <f t="shared" si="3"/>
        <v>45774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45684</v>
      </c>
      <c r="C9" s="10">
        <f>IF(B9 &lt;&gt; "",IF(MONTH(B9+1) = A4,B9+1,""),"")</f>
        <v>45685</v>
      </c>
      <c r="D9" s="10">
        <f>IF(C9 &lt;&gt; "",IF(MONTH(C9+1) = A4,C9+1,""),"")</f>
        <v>45686</v>
      </c>
      <c r="E9" s="10">
        <f>IF(D9 &lt;&gt; "",IF(MONTH(D9+1) = A4,D9+1,""),"")</f>
        <v>45687</v>
      </c>
      <c r="F9" s="10">
        <f>IF(E9 &lt;&gt; "",IF(MONTH(E9+1) = A4,E9+1,""),"")</f>
        <v>45688</v>
      </c>
      <c r="G9" s="11" t="str">
        <f>IF(F9 &lt;&gt; "",IF(MONTH(F9+1) = A4,F9+1,""),"")</f>
        <v/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45712</v>
      </c>
      <c r="L9" s="10">
        <f>IF(K9 &lt;&gt; "",IF(MONTH(K9+1) = J4,K9+1,""),"")</f>
        <v>45713</v>
      </c>
      <c r="M9" s="10">
        <f>IF(L9 &lt;&gt; "",IF(MONTH(L9+1) = J4,L9+1,""),"")</f>
        <v>45714</v>
      </c>
      <c r="N9" s="10">
        <f>IF(M9 &lt;&gt; "",IF(MONTH(M9+1) = J4,M9+1,""),"")</f>
        <v>45715</v>
      </c>
      <c r="O9" s="10">
        <f>IF(N9 &lt;&gt; "",IF(MONTH(N9+1) = J4,N9+1,""),"")</f>
        <v>45716</v>
      </c>
      <c r="P9" s="11" t="str">
        <f>IF(O9 &lt;&gt; "",IF(MONTH(O9+1) = J4,O9+1,""),"")</f>
        <v/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45740</v>
      </c>
      <c r="U9" s="10">
        <f>IF(T9 &lt;&gt; "",IF(MONTH(T9+1) = S4,T9+1,""),"")</f>
        <v>45741</v>
      </c>
      <c r="V9" s="10">
        <f>IF(U9 &lt;&gt; "",IF(MONTH(U9+1) = S4,U9+1,""),"")</f>
        <v>45742</v>
      </c>
      <c r="W9" s="10">
        <f>IF(V9 &lt;&gt; "",IF(MONTH(V9+1) = S4,V9+1,""),"")</f>
        <v>45743</v>
      </c>
      <c r="X9" s="10">
        <f>IF(W9 &lt;&gt; "",IF(MONTH(W9+1) = S4,W9+1,""),"")</f>
        <v>45744</v>
      </c>
      <c r="Y9" s="11">
        <f>IF(X9 &lt;&gt; "",IF(MONTH(X9+1) = S4,X9+1,""),"")</f>
        <v>45745</v>
      </c>
      <c r="Z9" s="11">
        <f>IF(Y9 &lt;&gt; "",IF(MONTH(Y9+1) = S4,Y9+1,""),"")</f>
        <v>45746</v>
      </c>
      <c r="AA9" s="12">
        <f>IF(T9&lt;&gt;"",AA8+1,"")</f>
        <v>13</v>
      </c>
      <c r="AB9" s="1"/>
      <c r="AC9" s="9">
        <f>IF(MONTH(AI8+1) = AB4,AI8+1,"")</f>
        <v>45775</v>
      </c>
      <c r="AD9" s="10">
        <f>IF(AC9 &lt;&gt; "",IF(MONTH(AC9+1) = AB4,AC9+1,""),"")</f>
        <v>45776</v>
      </c>
      <c r="AE9" s="10">
        <f>IF(AD9 &lt;&gt; "",IF(MONTH(AD9+1) = AB4,AD9+1,""),"")</f>
        <v>45777</v>
      </c>
      <c r="AF9" s="10" t="str">
        <f>IF(AE9 &lt;&gt; "",IF(MONTH(AE9+1) = AB4,AE9+1,""),"")</f>
        <v/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45747</v>
      </c>
      <c r="U10" s="14" t="str">
        <f>IF(T10 &lt;&gt; "",IF(MONTH(T10+1) = S4,T10+1,""),"")</f>
        <v/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26">
        <f>DATE(A4,A14,1)</f>
        <v>487</v>
      </c>
      <c r="C13" s="127"/>
      <c r="D13" s="127"/>
      <c r="E13" s="127"/>
      <c r="F13" s="127"/>
      <c r="G13" s="127"/>
      <c r="H13" s="127"/>
      <c r="I13" s="128"/>
      <c r="J13" s="1"/>
      <c r="K13" s="126">
        <f>DATE(J4,J14,1)</f>
        <v>883</v>
      </c>
      <c r="L13" s="127"/>
      <c r="M13" s="127"/>
      <c r="N13" s="127"/>
      <c r="O13" s="127"/>
      <c r="P13" s="127"/>
      <c r="Q13" s="127"/>
      <c r="R13" s="128"/>
      <c r="S13" s="1"/>
      <c r="T13" s="126">
        <f>DATE(S4,S14,1)</f>
        <v>1278</v>
      </c>
      <c r="U13" s="127"/>
      <c r="V13" s="127"/>
      <c r="W13" s="127"/>
      <c r="X13" s="127"/>
      <c r="Y13" s="127"/>
      <c r="Z13" s="127"/>
      <c r="AA13" s="128"/>
      <c r="AB13" s="1"/>
      <c r="AC13" s="126">
        <f>DATE(AB4,AB14,1)</f>
        <v>1675</v>
      </c>
      <c r="AD13" s="127"/>
      <c r="AE13" s="127"/>
      <c r="AF13" s="127"/>
      <c r="AG13" s="127"/>
      <c r="AH13" s="127"/>
      <c r="AI13" s="127"/>
      <c r="AJ13" s="128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>
        <f>IF(D15 &lt;&gt; "",D15+1,IF(WEEKDAY("1." &amp;A14&amp;"."&amp;$B$1)=COLUMN($E$4),DATE($B$1,A14,1),""))</f>
        <v>45778</v>
      </c>
      <c r="F15" s="10">
        <f>IF(E15 &lt;&gt; "",E15+1,IF(WEEKDAY("1." &amp;A14&amp;"."&amp;$B$1)=COLUMN($F$4),DATE($B$1,A14,1),""))</f>
        <v>45779</v>
      </c>
      <c r="G15" s="11">
        <f>IF(F15 &lt;&gt; "",F15+1,IF(WEEKDAY("1." &amp;A14&amp;"."&amp;$B$1)=COLUMN($G$4),DATE($B$1,A14,1),""))</f>
        <v>45780</v>
      </c>
      <c r="H15" s="11">
        <f>IF(G15 &lt;&gt; "",G15+1,IF(WEEKDAY("1." &amp;A14&amp;"."&amp;$B$1)=1,DATE($B$1,A14,1),""))</f>
        <v>45781</v>
      </c>
      <c r="I15" s="12">
        <f>IF(AJ10&lt;&gt;"",IF(AI10&lt;&gt;"",AJ10+1,AJ10),IF(AJ9&lt;&gt;"",IF(AI9&lt;&gt;"",AJ9+1,AJ9),IF(AJ8&lt;&gt;"",IF(AI8&lt;&gt;"",AJ8+1,AJ8))))</f>
        <v>18</v>
      </c>
      <c r="J15" s="1"/>
      <c r="K15" s="9" t="str">
        <f>IF(J15 &lt;&gt; "",J15+1,IF(WEEKDAY("1." &amp;J14&amp;"."&amp;$B$1)=COLUMN($B$4),DATE($B$1,J14,1),""))</f>
        <v/>
      </c>
      <c r="L15" s="10" t="str">
        <f>IF(K15 &lt;&gt; "",K15+1,IF(WEEKDAY("1." &amp;J14&amp;"."&amp;$B$1)=COLUMN($C$4),DATE($B$1,J14,1),""))</f>
        <v/>
      </c>
      <c r="M15" s="10" t="str">
        <f>IF(L15 &lt;&gt; "",L15+1,IF(WEEKDAY("1." &amp;J14&amp;"."&amp;$B$1)=COLUMN($D$4),DATE($B$1,J14,1),""))</f>
        <v/>
      </c>
      <c r="N15" s="10" t="str">
        <f>IF(M15 &lt;&gt; "",M15+1,IF(WEEKDAY("1." &amp;J14&amp;"."&amp;$B$1)=COLUMN($E$4),DATE($B$1,J14,1),""))</f>
        <v/>
      </c>
      <c r="O15" s="10" t="str">
        <f>IF(N15 &lt;&gt; "",N15+1,IF(WEEKDAY("1." &amp;J14&amp;"."&amp;$B$1)=COLUMN($F$4),DATE($B$1,J14,1),""))</f>
        <v/>
      </c>
      <c r="P15" s="11" t="str">
        <f>IF(O15 &lt;&gt; "",O15+1,IF(WEEKDAY("1." &amp;J14&amp;"."&amp;$B$1)=COLUMN($G$4),DATE($B$1,J14,1),""))</f>
        <v/>
      </c>
      <c r="Q15" s="11">
        <f>IF(P15 &lt;&gt; "",P15+1,IF(WEEKDAY("1." &amp;J14&amp;"."&amp;$B$1)=1,DATE($B$1,J14,1),""))</f>
        <v>45809</v>
      </c>
      <c r="R15" s="12">
        <f>IF(I20&lt;&gt;"",IF(H20&lt;&gt;"",I20+1,I20),IF(I19&lt;&gt;"",IF(H19&lt;&gt;"",I19+1,I19),IF(I18&lt;&gt;"",IF(H18&lt;&gt;"",I18+1,I18))))</f>
        <v>22</v>
      </c>
      <c r="S15" s="1"/>
      <c r="T15" s="9" t="str">
        <f>IF(S15 &lt;&gt; "",S15+1,IF(WEEKDAY("1." &amp;S14&amp;"."&amp;$B$1)=COLUMN($B$4),DATE($B$1,S14,1),""))</f>
        <v/>
      </c>
      <c r="U15" s="10">
        <f>IF(T15 &lt;&gt; "",T15+1,IF(WEEKDAY("1." &amp;S14&amp;"."&amp;$B$1)=COLUMN($C$4),DATE($B$1,S14,1),""))</f>
        <v>45839</v>
      </c>
      <c r="V15" s="10">
        <f>IF(U15 &lt;&gt; "",U15+1,IF(WEEKDAY("1." &amp;S14&amp;"."&amp;$B$1)=COLUMN($D$4),DATE($B$1,S14,1),""))</f>
        <v>45840</v>
      </c>
      <c r="W15" s="10">
        <f>IF(V15 &lt;&gt; "",V15+1,IF(WEEKDAY("1." &amp;S14&amp;"."&amp;$B$1)=COLUMN($E$4),DATE($B$1,S14,1),""))</f>
        <v>45841</v>
      </c>
      <c r="X15" s="10">
        <f>IF(W15 &lt;&gt; "",W15+1,IF(WEEKDAY("1." &amp;S14&amp;"."&amp;$B$1)=COLUMN($F$4),DATE($B$1,S14,1),""))</f>
        <v>45842</v>
      </c>
      <c r="Y15" s="11">
        <f>IF(X15 &lt;&gt; "",X15+1,IF(WEEKDAY("1." &amp;S14&amp;"."&amp;$B$1)=COLUMN($G$4),DATE($B$1,S14,1),""))</f>
        <v>45843</v>
      </c>
      <c r="Z15" s="11">
        <f>IF(Y15 &lt;&gt; "",Y15+1,IF(WEEKDAY("1." &amp;S14&amp;"."&amp;$B$1)=1,DATE($B$1,S14,1),""))</f>
        <v>45844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>
        <f>IF(AF15 &lt;&gt; "",AF15+1,IF(WEEKDAY("1." &amp;AB14&amp;"."&amp;$B$1)=COLUMN($F$4),DATE($B$1,AB14,1),""))</f>
        <v>45870</v>
      </c>
      <c r="AH15" s="11">
        <f>IF(AG15 &lt;&gt; "",AG15+1,IF(WEEKDAY("1." &amp;AB14&amp;"."&amp;$B$1)=COLUMN($G$4),DATE($B$1,AB14,1),""))</f>
        <v>45871</v>
      </c>
      <c r="AI15" s="11">
        <f>IF(AH15 &lt;&gt; "",AH15+1,IF(WEEKDAY("1." &amp;AB14&amp;"."&amp;$B$1)=1,DATE($B$1,AB14,1),""))</f>
        <v>45872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45782</v>
      </c>
      <c r="C16" s="10">
        <f t="shared" ref="C16:H18" si="4">B16+1</f>
        <v>45783</v>
      </c>
      <c r="D16" s="10">
        <f t="shared" si="4"/>
        <v>45784</v>
      </c>
      <c r="E16" s="10">
        <f t="shared" si="4"/>
        <v>45785</v>
      </c>
      <c r="F16" s="10">
        <f t="shared" si="4"/>
        <v>45786</v>
      </c>
      <c r="G16" s="11">
        <f t="shared" si="4"/>
        <v>45787</v>
      </c>
      <c r="H16" s="11">
        <f t="shared" si="4"/>
        <v>45788</v>
      </c>
      <c r="I16" s="12">
        <f>IF(B16&lt;&gt;"",I15+1,"")</f>
        <v>19</v>
      </c>
      <c r="J16" s="1"/>
      <c r="K16" s="9">
        <f>Q15+1</f>
        <v>45810</v>
      </c>
      <c r="L16" s="10">
        <f t="shared" ref="L16:Q18" si="5">K16+1</f>
        <v>45811</v>
      </c>
      <c r="M16" s="10">
        <f t="shared" si="5"/>
        <v>45812</v>
      </c>
      <c r="N16" s="10">
        <f t="shared" si="5"/>
        <v>45813</v>
      </c>
      <c r="O16" s="10">
        <f t="shared" si="5"/>
        <v>45814</v>
      </c>
      <c r="P16" s="11">
        <f t="shared" si="5"/>
        <v>45815</v>
      </c>
      <c r="Q16" s="11">
        <f t="shared" si="5"/>
        <v>45816</v>
      </c>
      <c r="R16" s="12">
        <f>IF(K16&lt;&gt;"",R15+1,"")</f>
        <v>23</v>
      </c>
      <c r="S16" s="1"/>
      <c r="T16" s="9">
        <f>Z15+1</f>
        <v>45845</v>
      </c>
      <c r="U16" s="10">
        <f t="shared" ref="U16:Z18" si="6">T16+1</f>
        <v>45846</v>
      </c>
      <c r="V16" s="10">
        <f t="shared" si="6"/>
        <v>45847</v>
      </c>
      <c r="W16" s="10">
        <f t="shared" si="6"/>
        <v>45848</v>
      </c>
      <c r="X16" s="10">
        <f t="shared" si="6"/>
        <v>45849</v>
      </c>
      <c r="Y16" s="11">
        <f t="shared" si="6"/>
        <v>45850</v>
      </c>
      <c r="Z16" s="11">
        <f t="shared" si="6"/>
        <v>45851</v>
      </c>
      <c r="AA16" s="12">
        <f>IF(T16&lt;&gt;"",AA15+1,"")</f>
        <v>28</v>
      </c>
      <c r="AB16" s="1"/>
      <c r="AC16" s="9">
        <f>AI15+1</f>
        <v>45873</v>
      </c>
      <c r="AD16" s="10">
        <f t="shared" ref="AD16:AI18" si="7">AC16+1</f>
        <v>45874</v>
      </c>
      <c r="AE16" s="10">
        <f t="shared" si="7"/>
        <v>45875</v>
      </c>
      <c r="AF16" s="10">
        <f t="shared" si="7"/>
        <v>45876</v>
      </c>
      <c r="AG16" s="10">
        <f t="shared" si="7"/>
        <v>45877</v>
      </c>
      <c r="AH16" s="11">
        <f t="shared" si="7"/>
        <v>45878</v>
      </c>
      <c r="AI16" s="11">
        <f t="shared" si="7"/>
        <v>45879</v>
      </c>
      <c r="AJ16" s="12">
        <f>IF(AC16&lt;&gt;"",AJ15+1,"")</f>
        <v>32</v>
      </c>
    </row>
    <row r="17" spans="1:36" ht="12.75" customHeight="1">
      <c r="A17" s="1"/>
      <c r="B17" s="9">
        <f>H16+1</f>
        <v>45789</v>
      </c>
      <c r="C17" s="10">
        <f t="shared" si="4"/>
        <v>45790</v>
      </c>
      <c r="D17" s="10">
        <f t="shared" si="4"/>
        <v>45791</v>
      </c>
      <c r="E17" s="10">
        <f t="shared" si="4"/>
        <v>45792</v>
      </c>
      <c r="F17" s="10">
        <f t="shared" si="4"/>
        <v>45793</v>
      </c>
      <c r="G17" s="11">
        <f t="shared" si="4"/>
        <v>45794</v>
      </c>
      <c r="H17" s="11">
        <f t="shared" si="4"/>
        <v>45795</v>
      </c>
      <c r="I17" s="12">
        <f>IF(B17&lt;&gt;"",I16+1,"")</f>
        <v>20</v>
      </c>
      <c r="J17" s="1"/>
      <c r="K17" s="9">
        <f>Q16+1</f>
        <v>45817</v>
      </c>
      <c r="L17" s="10">
        <f t="shared" si="5"/>
        <v>45818</v>
      </c>
      <c r="M17" s="10">
        <f t="shared" si="5"/>
        <v>45819</v>
      </c>
      <c r="N17" s="10">
        <f t="shared" si="5"/>
        <v>45820</v>
      </c>
      <c r="O17" s="10">
        <f t="shared" si="5"/>
        <v>45821</v>
      </c>
      <c r="P17" s="11">
        <f t="shared" si="5"/>
        <v>45822</v>
      </c>
      <c r="Q17" s="11">
        <f t="shared" si="5"/>
        <v>45823</v>
      </c>
      <c r="R17" s="12">
        <f>IF(K17&lt;&gt;"",R16+1,"")</f>
        <v>24</v>
      </c>
      <c r="S17" s="1"/>
      <c r="T17" s="9">
        <f>Z16+1</f>
        <v>45852</v>
      </c>
      <c r="U17" s="10">
        <f t="shared" si="6"/>
        <v>45853</v>
      </c>
      <c r="V17" s="10">
        <f t="shared" si="6"/>
        <v>45854</v>
      </c>
      <c r="W17" s="10">
        <f t="shared" si="6"/>
        <v>45855</v>
      </c>
      <c r="X17" s="10">
        <f t="shared" si="6"/>
        <v>45856</v>
      </c>
      <c r="Y17" s="11">
        <f t="shared" si="6"/>
        <v>45857</v>
      </c>
      <c r="Z17" s="11">
        <f t="shared" si="6"/>
        <v>45858</v>
      </c>
      <c r="AA17" s="12">
        <f>IF(T17&lt;&gt;"",AA16+1,"")</f>
        <v>29</v>
      </c>
      <c r="AB17" s="1"/>
      <c r="AC17" s="9">
        <f>AI16+1</f>
        <v>45880</v>
      </c>
      <c r="AD17" s="10">
        <f t="shared" si="7"/>
        <v>45881</v>
      </c>
      <c r="AE17" s="10">
        <f t="shared" si="7"/>
        <v>45882</v>
      </c>
      <c r="AF17" s="10">
        <f t="shared" si="7"/>
        <v>45883</v>
      </c>
      <c r="AG17" s="10">
        <f t="shared" si="7"/>
        <v>45884</v>
      </c>
      <c r="AH17" s="11">
        <f t="shared" si="7"/>
        <v>45885</v>
      </c>
      <c r="AI17" s="11">
        <f t="shared" si="7"/>
        <v>45886</v>
      </c>
      <c r="AJ17" s="12">
        <f>IF(AC17&lt;&gt;"",AJ16+1,"")</f>
        <v>33</v>
      </c>
    </row>
    <row r="18" spans="1:36" ht="12.75" customHeight="1">
      <c r="A18" s="1"/>
      <c r="B18" s="9">
        <f>H17+1</f>
        <v>45796</v>
      </c>
      <c r="C18" s="10">
        <f t="shared" si="4"/>
        <v>45797</v>
      </c>
      <c r="D18" s="10">
        <f t="shared" si="4"/>
        <v>45798</v>
      </c>
      <c r="E18" s="10">
        <f t="shared" si="4"/>
        <v>45799</v>
      </c>
      <c r="F18" s="10">
        <f t="shared" si="4"/>
        <v>45800</v>
      </c>
      <c r="G18" s="11">
        <f t="shared" si="4"/>
        <v>45801</v>
      </c>
      <c r="H18" s="11">
        <f t="shared" si="4"/>
        <v>45802</v>
      </c>
      <c r="I18" s="12">
        <f>IF(B18&lt;&gt;"",I17+1,"")</f>
        <v>21</v>
      </c>
      <c r="J18" s="1"/>
      <c r="K18" s="9">
        <f>Q17+1</f>
        <v>45824</v>
      </c>
      <c r="L18" s="10">
        <f t="shared" si="5"/>
        <v>45825</v>
      </c>
      <c r="M18" s="10">
        <f t="shared" si="5"/>
        <v>45826</v>
      </c>
      <c r="N18" s="10">
        <f t="shared" si="5"/>
        <v>45827</v>
      </c>
      <c r="O18" s="10">
        <f t="shared" si="5"/>
        <v>45828</v>
      </c>
      <c r="P18" s="11">
        <f t="shared" si="5"/>
        <v>45829</v>
      </c>
      <c r="Q18" s="11">
        <f t="shared" si="5"/>
        <v>45830</v>
      </c>
      <c r="R18" s="12">
        <f>IF(K18&lt;&gt;"",R17+1,"")</f>
        <v>25</v>
      </c>
      <c r="S18" s="1"/>
      <c r="T18" s="9">
        <f>Z17+1</f>
        <v>45859</v>
      </c>
      <c r="U18" s="10">
        <f t="shared" si="6"/>
        <v>45860</v>
      </c>
      <c r="V18" s="10">
        <f t="shared" si="6"/>
        <v>45861</v>
      </c>
      <c r="W18" s="10">
        <f t="shared" si="6"/>
        <v>45862</v>
      </c>
      <c r="X18" s="10">
        <f t="shared" si="6"/>
        <v>45863</v>
      </c>
      <c r="Y18" s="11">
        <f t="shared" si="6"/>
        <v>45864</v>
      </c>
      <c r="Z18" s="11">
        <f t="shared" si="6"/>
        <v>45865</v>
      </c>
      <c r="AA18" s="12">
        <f>IF(T18&lt;&gt;"",AA17+1,"")</f>
        <v>30</v>
      </c>
      <c r="AB18" s="1"/>
      <c r="AC18" s="9">
        <f>AI17+1</f>
        <v>45887</v>
      </c>
      <c r="AD18" s="10">
        <f t="shared" si="7"/>
        <v>45888</v>
      </c>
      <c r="AE18" s="10">
        <f t="shared" si="7"/>
        <v>45889</v>
      </c>
      <c r="AF18" s="10">
        <f t="shared" si="7"/>
        <v>45890</v>
      </c>
      <c r="AG18" s="10">
        <f t="shared" si="7"/>
        <v>45891</v>
      </c>
      <c r="AH18" s="11">
        <f t="shared" si="7"/>
        <v>45892</v>
      </c>
      <c r="AI18" s="11">
        <f t="shared" si="7"/>
        <v>45893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45803</v>
      </c>
      <c r="C19" s="10">
        <f>IF(B19 &lt;&gt; "",IF(MONTH(B19+1) = A14,B19+1,""),"")</f>
        <v>45804</v>
      </c>
      <c r="D19" s="10">
        <f>IF(C19 &lt;&gt; "",IF(MONTH(C19+1) = A14,C19+1,""),"")</f>
        <v>45805</v>
      </c>
      <c r="E19" s="10">
        <f>IF(D19 &lt;&gt; "",IF(MONTH(D19+1) = A14,D19+1,""),"")</f>
        <v>45806</v>
      </c>
      <c r="F19" s="10">
        <f>IF(E19 &lt;&gt; "",IF(MONTH(E19+1) = A14,E19+1,""),"")</f>
        <v>45807</v>
      </c>
      <c r="G19" s="11">
        <f>IF(F19 &lt;&gt; "",IF(MONTH(F19+1) = A14,F19+1,""),"")</f>
        <v>45808</v>
      </c>
      <c r="H19" s="11" t="str">
        <f>IF(G19 &lt;&gt; "",IF(MONTH(G19+1) = A14,G19+1,""),"")</f>
        <v/>
      </c>
      <c r="I19" s="12">
        <f>IF(B19&lt;&gt;"",I18+1,"")</f>
        <v>22</v>
      </c>
      <c r="J19" s="1"/>
      <c r="K19" s="9">
        <f>IF(MONTH(Q18+1) = J14,Q18+1,"")</f>
        <v>45831</v>
      </c>
      <c r="L19" s="10">
        <f>IF(K19 &lt;&gt; "",IF(MONTH(K19+1) = J14,K19+1,""),"")</f>
        <v>45832</v>
      </c>
      <c r="M19" s="10">
        <f>IF(L19 &lt;&gt; "",IF(MONTH(L19+1) = J14,L19+1,""),"")</f>
        <v>45833</v>
      </c>
      <c r="N19" s="10">
        <f>IF(M19 &lt;&gt; "",IF(MONTH(M19+1) = J14,M19+1,""),"")</f>
        <v>45834</v>
      </c>
      <c r="O19" s="10">
        <f>IF(N19 &lt;&gt; "",IF(MONTH(N19+1) = J14,N19+1,""),"")</f>
        <v>45835</v>
      </c>
      <c r="P19" s="11">
        <f>IF(O19 &lt;&gt; "",IF(MONTH(O19+1) = J14,O19+1,""),"")</f>
        <v>45836</v>
      </c>
      <c r="Q19" s="11">
        <f>IF(P19 &lt;&gt; "",IF(MONTH(P19+1) = J14,P19+1,""),"")</f>
        <v>45837</v>
      </c>
      <c r="R19" s="12">
        <f>IF(K19&lt;&gt;"",R18+1,"")</f>
        <v>26</v>
      </c>
      <c r="S19" s="1"/>
      <c r="T19" s="9">
        <f>IF(MONTH(Z18+1) = S14,Z18+1,"")</f>
        <v>45866</v>
      </c>
      <c r="U19" s="10">
        <f>IF(T19 &lt;&gt; "",IF(MONTH(T19+1) = S14,T19+1,""),"")</f>
        <v>45867</v>
      </c>
      <c r="V19" s="10">
        <f>IF(U19 &lt;&gt; "",IF(MONTH(U19+1) = S14,U19+1,""),"")</f>
        <v>45868</v>
      </c>
      <c r="W19" s="10">
        <f>IF(V19 &lt;&gt; "",IF(MONTH(V19+1) = S14,V19+1,""),"")</f>
        <v>45869</v>
      </c>
      <c r="X19" s="10" t="str">
        <f>IF(W19 &lt;&gt; "",IF(MONTH(W19+1) = S14,W19+1,""),"")</f>
        <v/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45894</v>
      </c>
      <c r="AD19" s="10">
        <f>IF(AC19 &lt;&gt; "",IF(MONTH(AC19+1) = AB14,AC19+1,""),"")</f>
        <v>45895</v>
      </c>
      <c r="AE19" s="10">
        <f>IF(AD19 &lt;&gt; "",IF(MONTH(AD19+1) = AB14,AD19+1,""),"")</f>
        <v>45896</v>
      </c>
      <c r="AF19" s="10">
        <f>IF(AE19 &lt;&gt; "",IF(MONTH(AE19+1) = AB14,AE19+1,""),"")</f>
        <v>45897</v>
      </c>
      <c r="AG19" s="10">
        <f>IF(AF19 &lt;&gt; "",IF(MONTH(AF19+1) = AB14,AF19+1,""),"")</f>
        <v>45898</v>
      </c>
      <c r="AH19" s="11">
        <f>IF(AG19 &lt;&gt; "",IF(MONTH(AG19+1) = AB14,AG19+1,""),"")</f>
        <v>45899</v>
      </c>
      <c r="AI19" s="11">
        <f>IF(AH19 &lt;&gt; "",IF(MONTH(AH19+1) = AB14,AH19+1,""),"")</f>
        <v>45900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>
        <f>IF(Q19&lt;&gt;"",IF(MONTH(Q19+1) = J14,Q19+1,""),"")</f>
        <v>45838</v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>
        <f>IF(K20&lt;&gt;"",R19+1,"")</f>
        <v>27</v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 t="str">
        <f>IF(AI19&lt;&gt;"",IF(MONTH(AI19+1) = AB14,AI19+1,""),"")</f>
        <v/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 t="str">
        <f>IF(AC20&lt;&gt;"",AJ19+1,"")</f>
        <v/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26">
        <f>DATE(A14,A24,1)</f>
        <v>2071</v>
      </c>
      <c r="C23" s="127"/>
      <c r="D23" s="127"/>
      <c r="E23" s="127"/>
      <c r="F23" s="127"/>
      <c r="G23" s="127"/>
      <c r="H23" s="127"/>
      <c r="I23" s="128"/>
      <c r="J23" s="1"/>
      <c r="K23" s="126">
        <f>DATE(J14,J24,1)</f>
        <v>2466</v>
      </c>
      <c r="L23" s="127"/>
      <c r="M23" s="127"/>
      <c r="N23" s="127"/>
      <c r="O23" s="127"/>
      <c r="P23" s="127"/>
      <c r="Q23" s="127"/>
      <c r="R23" s="128"/>
      <c r="S23" s="1"/>
      <c r="T23" s="126">
        <f>DATE(S14,S24,1)</f>
        <v>2862</v>
      </c>
      <c r="U23" s="127"/>
      <c r="V23" s="127"/>
      <c r="W23" s="127"/>
      <c r="X23" s="127"/>
      <c r="Y23" s="127"/>
      <c r="Z23" s="127"/>
      <c r="AA23" s="128"/>
      <c r="AB23" s="1"/>
      <c r="AC23" s="126">
        <f>DATE(AB14,AB24,1)</f>
        <v>3258</v>
      </c>
      <c r="AD23" s="127"/>
      <c r="AE23" s="127"/>
      <c r="AF23" s="127"/>
      <c r="AG23" s="127"/>
      <c r="AH23" s="127"/>
      <c r="AI23" s="127"/>
      <c r="AJ23" s="128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>
        <f>IF(A25 &lt;&gt; "",A25+1,IF(WEEKDAY("1." &amp;A24&amp;"."&amp;$B$1)=COLUMN($B$4),DATE($B$1,A24,1),""))</f>
        <v>45901</v>
      </c>
      <c r="C25" s="10">
        <f>IF(B25 &lt;&gt; "",B25+1,IF(WEEKDAY("1." &amp;A24&amp;"."&amp;$B$1)=COLUMN($C$4),DATE($B$1,A24,1),""))</f>
        <v>45902</v>
      </c>
      <c r="D25" s="10">
        <f>IF(C25 &lt;&gt; "",C25+1,IF(WEEKDAY("1." &amp;A24&amp;"."&amp;$B$1)=COLUMN($D$4),DATE($B$1,A24,1),""))</f>
        <v>45903</v>
      </c>
      <c r="E25" s="10">
        <f>IF(D25 &lt;&gt; "",D25+1,IF(WEEKDAY("1." &amp;A24&amp;"."&amp;$B$1)=COLUMN($E$4),DATE($B$1,A24,1),""))</f>
        <v>45904</v>
      </c>
      <c r="F25" s="10">
        <f>IF(E25 &lt;&gt; "",E25+1,IF(WEEKDAY("1." &amp;A24&amp;"."&amp;$B$1)=COLUMN($F$4),DATE($B$1,A24,1),""))</f>
        <v>45905</v>
      </c>
      <c r="G25" s="11">
        <f>IF(F25 &lt;&gt; "",F25+1,IF(WEEKDAY("1." &amp;A24&amp;"."&amp;$B$1)=COLUMN($G$4),DATE($B$1,A24,1),""))</f>
        <v>45906</v>
      </c>
      <c r="H25" s="11">
        <f>IF(G25 &lt;&gt; "",G25+1,IF(WEEKDAY("1." &amp;A24&amp;"."&amp;$B$1)=1,DATE($B$1,A24,1),""))</f>
        <v>45907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>
        <f>IF(L25 &lt;&gt; "",L25+1,IF(WEEKDAY("1." &amp;J24&amp;"."&amp;$B$1)=COLUMN($D$4),DATE($B$1,J24,1),""))</f>
        <v>45931</v>
      </c>
      <c r="N25" s="10">
        <f>IF(M25 &lt;&gt; "",M25+1,IF(WEEKDAY("1." &amp;J24&amp;"."&amp;$B$1)=COLUMN($E$4),DATE($B$1,J24,1),""))</f>
        <v>45932</v>
      </c>
      <c r="O25" s="10">
        <f>IF(N25 &lt;&gt; "",N25+1,IF(WEEKDAY("1." &amp;J24&amp;"."&amp;$B$1)=COLUMN($F$4),DATE($B$1,J24,1),""))</f>
        <v>45933</v>
      </c>
      <c r="P25" s="11">
        <f>IF(O25 &lt;&gt; "",O25+1,IF(WEEKDAY("1." &amp;J24&amp;"."&amp;$B$1)=COLUMN($G$4),DATE($B$1,J24,1),""))</f>
        <v>45934</v>
      </c>
      <c r="Q25" s="11">
        <f>IF(P25 &lt;&gt; "",P25+1,IF(WEEKDAY("1." &amp;J24&amp;"."&amp;$B$1)=1,DATE($B$1,J24,1),""))</f>
        <v>45935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>
        <f>IF(X25 &lt;&gt; "",X25+1,IF(WEEKDAY("1." &amp;S24&amp;"."&amp;$B$1)=COLUMN($G$4),DATE($B$1,S24,1),""))</f>
        <v>45962</v>
      </c>
      <c r="Z25" s="11">
        <f>IF(Y25 &lt;&gt; "",Y25+1,IF(WEEKDAY("1." &amp;S24&amp;"."&amp;$B$1)=1,DATE($B$1,S24,1),""))</f>
        <v>45963</v>
      </c>
      <c r="AA25" s="12">
        <f>IF(R30&lt;&gt;"",IF(Q30&lt;&gt;"",R30+1,R30),IF(R29&lt;&gt;"",IF(Q29&lt;&gt;"",R29+1,R29),IF(R28&lt;&gt;"",IF(Q28&lt;&gt;"",R28+1,R28))))</f>
        <v>44</v>
      </c>
      <c r="AB25" s="1"/>
      <c r="AC25" s="9">
        <f>IF(AB25 &lt;&gt; "",AB25+1,IF(WEEKDAY("1." &amp;AB24&amp;"."&amp;$B$1)=COLUMN($B$4),DATE($B$1,AB24,1),""))</f>
        <v>45992</v>
      </c>
      <c r="AD25" s="10">
        <f>IF(AC25 &lt;&gt; "",AC25+1,IF(WEEKDAY("1." &amp;AB24&amp;"."&amp;$B$1)=COLUMN($C$4),DATE($B$1,AB24,1),""))</f>
        <v>45993</v>
      </c>
      <c r="AE25" s="10">
        <f>IF(AD25 &lt;&gt; "",AD25+1,IF(WEEKDAY("1." &amp;AB24&amp;"."&amp;$B$1)=COLUMN($D$4),DATE($B$1,AB24,1),""))</f>
        <v>45994</v>
      </c>
      <c r="AF25" s="10">
        <f>IF(AE25 &lt;&gt; "",AE25+1,IF(WEEKDAY("1." &amp;AB24&amp;"."&amp;$B$1)=COLUMN($E$4),DATE($B$1,AB24,1),""))</f>
        <v>45995</v>
      </c>
      <c r="AG25" s="10">
        <f>IF(AF25 &lt;&gt; "",AF25+1,IF(WEEKDAY("1." &amp;AB24&amp;"."&amp;$B$1)=COLUMN($F$4),DATE($B$1,AB24,1),""))</f>
        <v>45996</v>
      </c>
      <c r="AH25" s="11">
        <f>IF(AG25 &lt;&gt; "",AG25+1,IF(WEEKDAY("1." &amp;AB24&amp;"."&amp;$B$1)=COLUMN($G$4),DATE($B$1,AB24,1),""))</f>
        <v>45997</v>
      </c>
      <c r="AI25" s="11">
        <f>IF(AH25 &lt;&gt; "",AH25+1,IF(WEEKDAY("1." &amp;AB24&amp;"."&amp;$B$1)=1,DATE($B$1,AB24,1),""))</f>
        <v>45998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45908</v>
      </c>
      <c r="C26" s="10">
        <f t="shared" ref="C26:H28" si="8">B26+1</f>
        <v>45909</v>
      </c>
      <c r="D26" s="10">
        <f t="shared" si="8"/>
        <v>45910</v>
      </c>
      <c r="E26" s="10">
        <f t="shared" si="8"/>
        <v>45911</v>
      </c>
      <c r="F26" s="10">
        <f t="shared" si="8"/>
        <v>45912</v>
      </c>
      <c r="G26" s="11">
        <f t="shared" si="8"/>
        <v>45913</v>
      </c>
      <c r="H26" s="11">
        <f t="shared" si="8"/>
        <v>45914</v>
      </c>
      <c r="I26" s="12">
        <f>IF(B26&lt;&gt;"",I25+1,"")</f>
        <v>37</v>
      </c>
      <c r="J26" s="1"/>
      <c r="K26" s="9">
        <f>Q25+1</f>
        <v>45936</v>
      </c>
      <c r="L26" s="10">
        <f t="shared" ref="L26:Q28" si="9">K26+1</f>
        <v>45937</v>
      </c>
      <c r="M26" s="10">
        <f t="shared" si="9"/>
        <v>45938</v>
      </c>
      <c r="N26" s="10">
        <f t="shared" si="9"/>
        <v>45939</v>
      </c>
      <c r="O26" s="10">
        <f t="shared" si="9"/>
        <v>45940</v>
      </c>
      <c r="P26" s="11">
        <f t="shared" si="9"/>
        <v>45941</v>
      </c>
      <c r="Q26" s="11">
        <f t="shared" si="9"/>
        <v>45942</v>
      </c>
      <c r="R26" s="12">
        <f>IF(K26&lt;&gt;"",R25+1,"")</f>
        <v>41</v>
      </c>
      <c r="S26" s="1"/>
      <c r="T26" s="9">
        <f>Z25+1</f>
        <v>45964</v>
      </c>
      <c r="U26" s="10">
        <f t="shared" ref="U26:Z28" si="10">T26+1</f>
        <v>45965</v>
      </c>
      <c r="V26" s="10">
        <f t="shared" si="10"/>
        <v>45966</v>
      </c>
      <c r="W26" s="10">
        <f t="shared" si="10"/>
        <v>45967</v>
      </c>
      <c r="X26" s="10">
        <f t="shared" si="10"/>
        <v>45968</v>
      </c>
      <c r="Y26" s="11">
        <f t="shared" si="10"/>
        <v>45969</v>
      </c>
      <c r="Z26" s="11">
        <f t="shared" si="10"/>
        <v>45970</v>
      </c>
      <c r="AA26" s="12">
        <f>IF(T26&lt;&gt;"",AA25+1,"")</f>
        <v>45</v>
      </c>
      <c r="AB26" s="1"/>
      <c r="AC26" s="9">
        <f>AI25+1</f>
        <v>45999</v>
      </c>
      <c r="AD26" s="10">
        <f t="shared" ref="AD26:AI28" si="11">AC26+1</f>
        <v>46000</v>
      </c>
      <c r="AE26" s="10">
        <f t="shared" si="11"/>
        <v>46001</v>
      </c>
      <c r="AF26" s="10">
        <f t="shared" si="11"/>
        <v>46002</v>
      </c>
      <c r="AG26" s="10">
        <f t="shared" si="11"/>
        <v>46003</v>
      </c>
      <c r="AH26" s="11">
        <f t="shared" si="11"/>
        <v>46004</v>
      </c>
      <c r="AI26" s="11">
        <f t="shared" si="11"/>
        <v>46005</v>
      </c>
      <c r="AJ26" s="12">
        <f>IF(AC26&lt;&gt;"",AJ25+1,"")</f>
        <v>50</v>
      </c>
    </row>
    <row r="27" spans="1:36" ht="12.75" customHeight="1">
      <c r="A27" s="1"/>
      <c r="B27" s="9">
        <f>H26+1</f>
        <v>45915</v>
      </c>
      <c r="C27" s="10">
        <f t="shared" si="8"/>
        <v>45916</v>
      </c>
      <c r="D27" s="10">
        <f t="shared" si="8"/>
        <v>45917</v>
      </c>
      <c r="E27" s="10">
        <f t="shared" si="8"/>
        <v>45918</v>
      </c>
      <c r="F27" s="10">
        <f t="shared" si="8"/>
        <v>45919</v>
      </c>
      <c r="G27" s="11">
        <f t="shared" si="8"/>
        <v>45920</v>
      </c>
      <c r="H27" s="11">
        <f t="shared" si="8"/>
        <v>45921</v>
      </c>
      <c r="I27" s="12">
        <f>IF(B27&lt;&gt;"",I26+1,"")</f>
        <v>38</v>
      </c>
      <c r="J27" s="1"/>
      <c r="K27" s="9">
        <f>Q26+1</f>
        <v>45943</v>
      </c>
      <c r="L27" s="10">
        <f t="shared" si="9"/>
        <v>45944</v>
      </c>
      <c r="M27" s="10">
        <f t="shared" si="9"/>
        <v>45945</v>
      </c>
      <c r="N27" s="10">
        <f t="shared" si="9"/>
        <v>45946</v>
      </c>
      <c r="O27" s="10">
        <f t="shared" si="9"/>
        <v>45947</v>
      </c>
      <c r="P27" s="11">
        <f t="shared" si="9"/>
        <v>45948</v>
      </c>
      <c r="Q27" s="11">
        <f t="shared" si="9"/>
        <v>45949</v>
      </c>
      <c r="R27" s="12">
        <f>IF(K27&lt;&gt;"",R26+1,"")</f>
        <v>42</v>
      </c>
      <c r="S27" s="1"/>
      <c r="T27" s="9">
        <f>Z26+1</f>
        <v>45971</v>
      </c>
      <c r="U27" s="10">
        <f t="shared" si="10"/>
        <v>45972</v>
      </c>
      <c r="V27" s="10">
        <f t="shared" si="10"/>
        <v>45973</v>
      </c>
      <c r="W27" s="10">
        <f t="shared" si="10"/>
        <v>45974</v>
      </c>
      <c r="X27" s="10">
        <f t="shared" si="10"/>
        <v>45975</v>
      </c>
      <c r="Y27" s="11">
        <f t="shared" si="10"/>
        <v>45976</v>
      </c>
      <c r="Z27" s="11">
        <f t="shared" si="10"/>
        <v>45977</v>
      </c>
      <c r="AA27" s="12">
        <f>IF(T27&lt;&gt;"",AA26+1,"")</f>
        <v>46</v>
      </c>
      <c r="AB27" s="1"/>
      <c r="AC27" s="9">
        <f>AI26+1</f>
        <v>46006</v>
      </c>
      <c r="AD27" s="10">
        <f t="shared" si="11"/>
        <v>46007</v>
      </c>
      <c r="AE27" s="10">
        <f t="shared" si="11"/>
        <v>46008</v>
      </c>
      <c r="AF27" s="10">
        <f t="shared" si="11"/>
        <v>46009</v>
      </c>
      <c r="AG27" s="10">
        <f t="shared" si="11"/>
        <v>46010</v>
      </c>
      <c r="AH27" s="11">
        <f t="shared" si="11"/>
        <v>46011</v>
      </c>
      <c r="AI27" s="11">
        <f t="shared" si="11"/>
        <v>46012</v>
      </c>
      <c r="AJ27" s="12">
        <f>IF(AC27&lt;&gt;"",AJ26+1,"")</f>
        <v>51</v>
      </c>
    </row>
    <row r="28" spans="1:36" ht="12.75" customHeight="1">
      <c r="A28" s="1"/>
      <c r="B28" s="9">
        <f>H27+1</f>
        <v>45922</v>
      </c>
      <c r="C28" s="10">
        <f t="shared" si="8"/>
        <v>45923</v>
      </c>
      <c r="D28" s="10">
        <f t="shared" si="8"/>
        <v>45924</v>
      </c>
      <c r="E28" s="10">
        <f t="shared" si="8"/>
        <v>45925</v>
      </c>
      <c r="F28" s="10">
        <f t="shared" si="8"/>
        <v>45926</v>
      </c>
      <c r="G28" s="11">
        <f t="shared" si="8"/>
        <v>45927</v>
      </c>
      <c r="H28" s="11">
        <f t="shared" si="8"/>
        <v>45928</v>
      </c>
      <c r="I28" s="12">
        <f>IF(B28&lt;&gt;"",I27+1,"")</f>
        <v>39</v>
      </c>
      <c r="J28" s="1"/>
      <c r="K28" s="9">
        <f>Q27+1</f>
        <v>45950</v>
      </c>
      <c r="L28" s="10">
        <f t="shared" si="9"/>
        <v>45951</v>
      </c>
      <c r="M28" s="10">
        <f t="shared" si="9"/>
        <v>45952</v>
      </c>
      <c r="N28" s="10">
        <f t="shared" si="9"/>
        <v>45953</v>
      </c>
      <c r="O28" s="10">
        <f t="shared" si="9"/>
        <v>45954</v>
      </c>
      <c r="P28" s="11">
        <f t="shared" si="9"/>
        <v>45955</v>
      </c>
      <c r="Q28" s="11">
        <f t="shared" si="9"/>
        <v>45956</v>
      </c>
      <c r="R28" s="12">
        <f>IF(K28&lt;&gt;"",R27+1,"")</f>
        <v>43</v>
      </c>
      <c r="S28" s="1"/>
      <c r="T28" s="9">
        <f>Z27+1</f>
        <v>45978</v>
      </c>
      <c r="U28" s="10">
        <f t="shared" si="10"/>
        <v>45979</v>
      </c>
      <c r="V28" s="10">
        <f t="shared" si="10"/>
        <v>45980</v>
      </c>
      <c r="W28" s="10">
        <f t="shared" si="10"/>
        <v>45981</v>
      </c>
      <c r="X28" s="10">
        <f t="shared" si="10"/>
        <v>45982</v>
      </c>
      <c r="Y28" s="11">
        <f t="shared" si="10"/>
        <v>45983</v>
      </c>
      <c r="Z28" s="11">
        <f t="shared" si="10"/>
        <v>45984</v>
      </c>
      <c r="AA28" s="12">
        <f>IF(T28&lt;&gt;"",AA27+1,"")</f>
        <v>47</v>
      </c>
      <c r="AB28" s="1"/>
      <c r="AC28" s="9">
        <f>AI27+1</f>
        <v>46013</v>
      </c>
      <c r="AD28" s="10">
        <f t="shared" si="11"/>
        <v>46014</v>
      </c>
      <c r="AE28" s="10">
        <f t="shared" si="11"/>
        <v>46015</v>
      </c>
      <c r="AF28" s="10">
        <f t="shared" si="11"/>
        <v>46016</v>
      </c>
      <c r="AG28" s="10">
        <f t="shared" si="11"/>
        <v>46017</v>
      </c>
      <c r="AH28" s="11">
        <f t="shared" si="11"/>
        <v>46018</v>
      </c>
      <c r="AI28" s="11">
        <f t="shared" si="11"/>
        <v>46019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45929</v>
      </c>
      <c r="C29" s="10">
        <f>IF(B29 &lt;&gt; "",IF(MONTH(B29+1) = A24,B29+1,""),"")</f>
        <v>45930</v>
      </c>
      <c r="D29" s="10" t="str">
        <f>IF(C29 &lt;&gt; "",IF(MONTH(C29+1) = A24,C29+1,""),"")</f>
        <v/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45957</v>
      </c>
      <c r="L29" s="10">
        <f>IF(K29 &lt;&gt; "",IF(MONTH(K29+1) = J24,K29+1,""),"")</f>
        <v>45958</v>
      </c>
      <c r="M29" s="10">
        <f>IF(L29 &lt;&gt; "",IF(MONTH(L29+1) = J24,L29+1,""),"")</f>
        <v>45959</v>
      </c>
      <c r="N29" s="10">
        <f>IF(M29 &lt;&gt; "",IF(MONTH(M29+1) = J24,M29+1,""),"")</f>
        <v>45960</v>
      </c>
      <c r="O29" s="10">
        <f>IF(N29 &lt;&gt; "",IF(MONTH(N29+1) = J24,N29+1,""),"")</f>
        <v>45961</v>
      </c>
      <c r="P29" s="11" t="str">
        <f>IF(O29 &lt;&gt; "",IF(MONTH(O29+1) = J24,O29+1,""),"")</f>
        <v/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45985</v>
      </c>
      <c r="U29" s="10">
        <f>IF(T29 &lt;&gt; "",IF(MONTH(T29+1) = S24,T29+1,""),"")</f>
        <v>45986</v>
      </c>
      <c r="V29" s="10">
        <f>IF(U29 &lt;&gt; "",IF(MONTH(U29+1) = S24,U29+1,""),"")</f>
        <v>45987</v>
      </c>
      <c r="W29" s="10">
        <f>IF(V29 &lt;&gt; "",IF(MONTH(V29+1) = S24,V29+1,""),"")</f>
        <v>45988</v>
      </c>
      <c r="X29" s="10">
        <f>IF(W29 &lt;&gt; "",IF(MONTH(W29+1) = S24,W29+1,""),"")</f>
        <v>45989</v>
      </c>
      <c r="Y29" s="11">
        <f>IF(X29 &lt;&gt; "",IF(MONTH(X29+1) = S24,X29+1,""),"")</f>
        <v>45990</v>
      </c>
      <c r="Z29" s="11">
        <f>IF(Y29 &lt;&gt; "",IF(MONTH(Y29+1) = S24,Y29+1,""),"")</f>
        <v>45991</v>
      </c>
      <c r="AA29" s="12">
        <f>IF(T29&lt;&gt;"",AA28+1,"")</f>
        <v>48</v>
      </c>
      <c r="AB29" s="1"/>
      <c r="AC29" s="9">
        <f>IF(MONTH(AI28+1) = AB24,AI28+1,"")</f>
        <v>46020</v>
      </c>
      <c r="AD29" s="10">
        <f>IF(AC29 &lt;&gt; "",IF(MONTH(AC29+1) = AB24,AC29+1,""),"")</f>
        <v>46021</v>
      </c>
      <c r="AE29" s="10">
        <f>IF(AD29 &lt;&gt; "",IF(MONTH(AD29+1) = AB24,AD29+1,""),"")</f>
        <v>46022</v>
      </c>
      <c r="AF29" s="10" t="str">
        <f>IF(AE29 &lt;&gt; "",IF(MONTH(AE29+1) = AB24,AE29+1,""),"")</f>
        <v/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 t="str">
        <f>IF(AC29&lt;&gt;"",IF(DAY(AC29)&gt;=29,"",AJ28+1),"")</f>
        <v/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 t="str">
        <f>IF(Z29&lt;&gt;"",IF(MONTH(Z29+1) = S24,Z29+1,""),"")</f>
        <v/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 t="str">
        <f>IF(T30&lt;&gt;"",AA29+1,"")</f>
        <v/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2" t="s">
        <v>11</v>
      </c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4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4" t="s">
        <v>12</v>
      </c>
      <c r="U33" s="115"/>
      <c r="V33" s="115"/>
      <c r="W33" s="116"/>
      <c r="X33" s="117">
        <f>DATE((B1),1,1)</f>
        <v>45658</v>
      </c>
      <c r="Y33" s="118"/>
      <c r="Z33" s="118"/>
      <c r="AA33" s="119"/>
      <c r="AB33" s="1"/>
      <c r="AC33" s="19" t="s">
        <v>13</v>
      </c>
      <c r="AD33" s="20"/>
      <c r="AE33" s="20"/>
      <c r="AF33" s="21"/>
      <c r="AG33" s="117">
        <f>Ostersonntag+49</f>
        <v>45816</v>
      </c>
      <c r="AH33" s="118"/>
      <c r="AI33" s="118"/>
      <c r="AJ33" s="120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4" t="s">
        <v>14</v>
      </c>
      <c r="U34" s="115"/>
      <c r="V34" s="115"/>
      <c r="W34" s="116"/>
      <c r="X34" s="117">
        <f>DATE((B1),1,2)</f>
        <v>45659</v>
      </c>
      <c r="Y34" s="118"/>
      <c r="Z34" s="118"/>
      <c r="AA34" s="119"/>
      <c r="AB34" s="1"/>
      <c r="AC34" s="19" t="s">
        <v>15</v>
      </c>
      <c r="AD34" s="20"/>
      <c r="AE34" s="20"/>
      <c r="AF34" s="21"/>
      <c r="AG34" s="117">
        <f>Ostersonntag+50</f>
        <v>45817</v>
      </c>
      <c r="AH34" s="118"/>
      <c r="AI34" s="118"/>
      <c r="AJ34" s="120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4" t="s">
        <v>16</v>
      </c>
      <c r="U35" s="115"/>
      <c r="V35" s="115"/>
      <c r="W35" s="116"/>
      <c r="X35" s="117">
        <f>Ostersonntag-2</f>
        <v>45765</v>
      </c>
      <c r="Y35" s="118"/>
      <c r="Z35" s="118"/>
      <c r="AA35" s="119"/>
      <c r="AB35" s="1"/>
      <c r="AC35" s="19" t="s">
        <v>39</v>
      </c>
      <c r="AD35" s="19"/>
      <c r="AE35" s="19"/>
      <c r="AF35" s="20"/>
      <c r="AG35" s="117">
        <f>Ostersonntag+60</f>
        <v>45827</v>
      </c>
      <c r="AH35" s="118"/>
      <c r="AI35" s="118"/>
      <c r="AJ35" s="120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4" t="s">
        <v>38</v>
      </c>
      <c r="U36" s="115"/>
      <c r="V36" s="115"/>
      <c r="W36" s="116"/>
      <c r="X36" s="117">
        <f>7*DOLLAR(((5&amp;-B1)-DAY(9))/7-MOD(MOD(B1,19)&amp;5,4.225),)+DAY(1)</f>
        <v>45767</v>
      </c>
      <c r="Y36" s="118"/>
      <c r="Z36" s="118"/>
      <c r="AA36" s="119"/>
      <c r="AB36" s="1"/>
      <c r="AC36" s="19" t="s">
        <v>17</v>
      </c>
      <c r="AD36" s="20"/>
      <c r="AE36" s="20"/>
      <c r="AF36" s="21"/>
      <c r="AG36" s="117">
        <f>DATE(B1,8,1)</f>
        <v>45870</v>
      </c>
      <c r="AH36" s="118"/>
      <c r="AI36" s="118"/>
      <c r="AJ36" s="120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4" t="s">
        <v>19</v>
      </c>
      <c r="U37" s="115"/>
      <c r="V37" s="115"/>
      <c r="W37" s="116"/>
      <c r="X37" s="117">
        <f>Ostersonntag+1</f>
        <v>45768</v>
      </c>
      <c r="Y37" s="118"/>
      <c r="Z37" s="118"/>
      <c r="AA37" s="119"/>
      <c r="AB37" s="1"/>
      <c r="AC37" s="19" t="s">
        <v>18</v>
      </c>
      <c r="AD37" s="20"/>
      <c r="AE37" s="20"/>
      <c r="AF37" s="21"/>
      <c r="AG37" s="117">
        <f>DATE(B1,12,25)</f>
        <v>46016</v>
      </c>
      <c r="AH37" s="118"/>
      <c r="AI37" s="118"/>
      <c r="AJ37" s="120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08" t="s">
        <v>21</v>
      </c>
      <c r="U38" s="109"/>
      <c r="V38" s="109"/>
      <c r="W38" s="110"/>
      <c r="X38" s="111">
        <f>Ostersonntag+39</f>
        <v>45806</v>
      </c>
      <c r="Y38" s="112"/>
      <c r="Z38" s="112"/>
      <c r="AA38" s="113"/>
      <c r="AB38" s="23"/>
      <c r="AC38" s="27" t="s">
        <v>20</v>
      </c>
      <c r="AD38" s="28"/>
      <c r="AE38" s="28"/>
      <c r="AF38" s="29"/>
      <c r="AG38" s="111">
        <f>DATE(B1,12,26)</f>
        <v>46017</v>
      </c>
      <c r="AH38" s="112"/>
      <c r="AI38" s="112"/>
      <c r="AJ38" s="121"/>
    </row>
    <row r="39" spans="1:36" ht="12.75" customHeight="1"/>
    <row r="45" spans="1:36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B13:I13"/>
    <mergeCell ref="K13:R13"/>
    <mergeCell ref="T13:AA13"/>
    <mergeCell ref="AC13:AJ13"/>
    <mergeCell ref="B23:I23"/>
    <mergeCell ref="K23:R23"/>
    <mergeCell ref="T23:AA23"/>
    <mergeCell ref="AC23:AJ23"/>
    <mergeCell ref="B1:C1"/>
    <mergeCell ref="B3:I3"/>
    <mergeCell ref="K3:R3"/>
    <mergeCell ref="T3:AA3"/>
    <mergeCell ref="AC3:AJ3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2025</vt:lpstr>
      <vt:lpstr>français 2025</vt:lpstr>
      <vt:lpstr>Ewiger Kalender</vt:lpstr>
      <vt:lpstr>'deutsch 2025'!_ftn1</vt:lpstr>
      <vt:lpstr>'français 2025'!_ftn1</vt:lpstr>
      <vt:lpstr>'deutsch 2025'!_ftnref1</vt:lpstr>
      <vt:lpstr>'français 2025'!_ftnref1</vt:lpstr>
      <vt:lpstr>'deutsch 2025'!Druckbereich</vt:lpstr>
      <vt:lpstr>'Ewiger Kalender'!Druckbereich</vt:lpstr>
      <vt:lpstr>'français 2025'!Druckbereich</vt:lpstr>
      <vt:lpstr>'deutsch 2025'!Drucktitel</vt:lpstr>
      <vt:lpstr>'français 2025'!Drucktitel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2023-10-30T16:09:15Z</cp:lastPrinted>
  <dcterms:created xsi:type="dcterms:W3CDTF">2013-07-02T06:52:22Z</dcterms:created>
  <dcterms:modified xsi:type="dcterms:W3CDTF">2024-12-04T09:00:51Z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