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Verbandswettkampfdaten\2025\"/>
    </mc:Choice>
  </mc:AlternateContent>
  <xr:revisionPtr revIDLastSave="0" documentId="13_ncr:1_{C64CDC92-F1A0-4765-9565-3DC37EF15A8F}" xr6:coauthVersionLast="47" xr6:coauthVersionMax="47" xr10:uidLastSave="{00000000-0000-0000-0000-000000000000}"/>
  <bookViews>
    <workbookView xWindow="-108" yWindow="-108" windowWidth="23256" windowHeight="16896" xr2:uid="{00000000-000D-0000-FFFF-FFFF00000000}"/>
  </bookViews>
  <sheets>
    <sheet name="deutsch 2025" sheetId="27" r:id="rId1"/>
    <sheet name="français 2025" sheetId="30" r:id="rId2"/>
    <sheet name="Ewiger Kalender" sheetId="2" r:id="rId3"/>
  </sheets>
  <definedNames>
    <definedName name="_xlnm._FilterDatabase" localSheetId="0" hidden="1">'deutsch 2025'!$A$10:$G$10</definedName>
    <definedName name="_xlnm._FilterDatabase" localSheetId="1" hidden="1">'français 2025'!$A$10:$G$10</definedName>
    <definedName name="_ftn1" localSheetId="0">'deutsch 2025'!$A$98</definedName>
    <definedName name="_ftn1" localSheetId="1">'français 2025'!$A$98</definedName>
    <definedName name="_ftnref1" localSheetId="0">'deutsch 2025'!$A$76</definedName>
    <definedName name="_ftnref1" localSheetId="1">'français 2025'!$A$76</definedName>
    <definedName name="_GoBack" localSheetId="0">'deutsch 2025'!#REF!</definedName>
    <definedName name="_GoBack" localSheetId="1">'français 2025'!#REF!</definedName>
    <definedName name="_xlnm.Print_Area" localSheetId="0">'deutsch 2025'!$A$1:$G$123</definedName>
    <definedName name="_xlnm.Print_Area" localSheetId="2">'Ewiger Kalender'!$A$1:$AJ$38</definedName>
    <definedName name="_xlnm.Print_Area" localSheetId="1">'français 2025'!$A$1:$G$123</definedName>
    <definedName name="_xlnm.Print_Titles" localSheetId="0">'deutsch 2025'!$1:$10</definedName>
    <definedName name="_xlnm.Print_Titles" localSheetId="1">'français 2025'!$1:$10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S4" i="2" l="1"/>
  <c r="K3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<sst xmlns="http://schemas.openxmlformats.org/spreadsheetml/2006/main" count="1349" uniqueCount="295">
  <si>
    <t>Möhlin</t>
  </si>
  <si>
    <t>CH</t>
  </si>
  <si>
    <t>Gewehr/Pistole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</si>
  <si>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</si>
  <si>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</si>
  <si>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</si>
  <si>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</si>
  <si>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</si>
  <si>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</si>
  <si>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</si>
  <si>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</si>
  <si>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</si>
  <si>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</si>
  <si>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</si>
  <si>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</si>
  <si>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</si>
  <si>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</si>
  <si>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</si>
  <si>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</si>
  <si>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</si>
  <si>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</si>
  <si>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</si>
  <si>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</si>
  <si>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</si>
  <si>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</si>
  <si>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</si>
  <si>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</si>
  <si>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</si>
  <si>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</si>
  <si>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</si>
  <si>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</si>
  <si>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</si>
  <si>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</si>
  <si>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</si>
  <si>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</si>
  <si>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</si>
  <si>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</si>
  <si>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</si>
  <si>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</si>
  <si>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</si>
  <si>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</si>
  <si>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</si>
  <si>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</si>
  <si>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</si>
  <si>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</si>
  <si>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</si>
  <si>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</si>
  <si>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</si>
  <si>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</si>
  <si>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</si>
  <si>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</si>
  <si>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</si>
  <si>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</si>
  <si>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</si>
  <si>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</si>
  <si>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</si>
  <si>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</si>
  <si>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</si>
  <si>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</si>
  <si>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</si>
  <si>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</si>
  <si>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</si>
  <si>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</si>
  <si>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</si>
  <si>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</si>
  <si>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</si>
  <si>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</si>
  <si>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</si>
  <si>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</si>
  <si>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</si>
  <si>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</si>
  <si>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</si>
  <si>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</si>
  <si>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</si>
  <si>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</si>
  <si>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</si>
  <si>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</si>
  <si>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</si>
  <si>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</si>
  <si>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</si>
  <si>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</si>
  <si>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</si>
  <si>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</si>
  <si>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</si>
  <si>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</si>
  <si>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</si>
  <si>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</si>
  <si>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</si>
  <si>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</si>
  <si>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</si>
  <si>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</si>
  <si>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</si>
  <si>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</si>
  <si>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</si>
  <si>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</si>
  <si>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</si>
  <si>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</si>
  <si>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</si>
  <si>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</si>
  <si>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</si>
  <si>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</si>
  <si>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</si>
  <si>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</si>
  <si>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</si>
  <si>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</si>
  <si>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</si>
  <si>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</si>
  <si>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</si>
  <si>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</si>
  <si>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</si>
  <si>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Regiofinals indoor West, Mitte, Ost, Gewehr 10m</t>
  </si>
  <si>
    <t>Regiofinals indoor West, Mitte, Ost, Pistole 10m</t>
  </si>
  <si>
    <t>Burgdorf/Luzern/Altstätten</t>
  </si>
  <si>
    <t>Schweizer Jugendfinal Gewehr 10m</t>
  </si>
  <si>
    <t>Schweizer Jugendfinal Pistole 10m</t>
  </si>
  <si>
    <t>Regiofinals outdoor West, Mitte, Ost, Gewehr 50m</t>
  </si>
  <si>
    <t>Schweizer Jugendfinal Gewehr 50m</t>
  </si>
  <si>
    <t>Schweizer Jugendfinal Pistole 25m</t>
  </si>
  <si>
    <t>Buochs</t>
  </si>
  <si>
    <t>Stans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</si>
  <si>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</si>
  <si>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</si>
  <si>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</si>
  <si>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</si>
  <si>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</si>
  <si>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Stand/Etat: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</si>
  <si>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</si>
  <si>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</si>
  <si>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</si>
  <si>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</si>
  <si>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</si>
  <si>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</si>
  <si>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</si>
  <si>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</si>
  <si>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</si>
  <si>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</si>
  <si>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</si>
  <si>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</si>
  <si>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</si>
  <si>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</si>
  <si>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</si>
  <si>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</si>
  <si>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</si>
  <si>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</si>
  <si>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</si>
  <si>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</si>
  <si>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</si>
  <si>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</si>
  <si>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</si>
  <si>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</si>
  <si>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</si>
  <si>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</si>
  <si>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</si>
  <si>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</si>
  <si>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</si>
  <si>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</si>
  <si>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</si>
  <si>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</si>
  <si>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</si>
  <si>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</si>
  <si>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</si>
  <si>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</si>
  <si>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</si>
  <si>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</si>
  <si>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</si>
  <si>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</si>
  <si>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</si>
  <si>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</si>
  <si>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</si>
  <si>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</si>
  <si>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</si>
  <si>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</si>
  <si>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</si>
  <si>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</si>
  <si>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</si>
  <si>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</si>
  <si>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2er tour principal CSG carabine 50m</t>
  </si>
  <si>
    <t>3er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</si>
  <si>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</si>
  <si>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</si>
  <si>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</si>
  <si>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</si>
  <si>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</si>
  <si>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</si>
  <si>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</si>
  <si>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</si>
  <si>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</si>
  <si>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</si>
  <si>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</si>
  <si>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</si>
  <si>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</si>
  <si>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</si>
  <si>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</si>
  <si>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</si>
  <si>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</si>
  <si>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</si>
  <si>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</si>
  <si>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</si>
  <si>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</si>
  <si>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</si>
  <si>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</si>
  <si>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</si>
  <si>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</si>
  <si>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</si>
  <si>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</si>
  <si>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</si>
  <si>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</si>
  <si>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Angepasste Daten/Données adaptées</t>
  </si>
  <si>
    <t>TTT, TT.MM.JJJJ</t>
  </si>
  <si>
    <t>english</t>
  </si>
  <si>
    <t xml:space="preserve"> [$-809]TTT, TT.MM.JJJJ</t>
  </si>
  <si>
    <t>3. Hauptrunde SGM-G300</t>
  </si>
  <si>
    <t>français</t>
  </si>
  <si>
    <t>deutsch</t>
  </si>
  <si>
    <t>Anmeldung Schweiz. Gruppenmeisterschaft (SGM) Gewehr 50m</t>
  </si>
  <si>
    <t>Final und Schweizermeisterschaft SFWK-P10 mit der Fünfschüssigen Luftpistole 10m</t>
  </si>
  <si>
    <t>Délai d’inscription aux Championnats suisses de groupes pistolet 10m Elite et Juniors (CSG-P10 E+J)</t>
  </si>
  <si>
    <t>Schwadernau/
Buochs/Goldach</t>
  </si>
  <si>
    <t>Anmeldung Schweizer Gruppenmeisterschaft (SGM) Gewehr 10m</t>
  </si>
  <si>
    <t>Einzelwettschiessen Pistole 25/50m</t>
  </si>
  <si>
    <t>Concours individuels pistolet 25/50m</t>
  </si>
  <si>
    <t xml:space="preserve">Einzelwettschiessen Gewehr 300m </t>
  </si>
  <si>
    <t xml:space="preserve">Concours individuels fusil 300m </t>
  </si>
  <si>
    <t>1. Runde Schweizer Sektionsmeisterschaft Gewehr 300m (SSM-G300)</t>
  </si>
  <si>
    <t>2. Runde SSM-G300</t>
  </si>
  <si>
    <t>Final SSM-G300</t>
  </si>
  <si>
    <t>Finale du CSS-F300</t>
  </si>
  <si>
    <t>1er tour du Championnat suisse de sections au fusil 300m (CSS-F300)</t>
  </si>
  <si>
    <t>1. Runde SGMA 10m</t>
  </si>
  <si>
    <t>2. Runde SGMA 10m</t>
  </si>
  <si>
    <t>3. Runde SGMA 10m</t>
  </si>
  <si>
    <t>Schweizer Final SGMA 10m</t>
  </si>
  <si>
    <t>1er tour CSGA 10m</t>
  </si>
  <si>
    <t>3e tour CSGA 10m</t>
  </si>
  <si>
    <t>2e tour CSGA 10m</t>
  </si>
  <si>
    <t>Finale suisse CSGA 10m</t>
  </si>
  <si>
    <t>Anmeldung Schweizer Gruppenmeisterschaft Auflageschiessen Gewehr und Pistole 10m (SGMA 10m)</t>
  </si>
  <si>
    <t xml:space="preserve">Délai d’inscription pour le Championnat suisse de groupes de
Tir sur appui carabine et pistolet 10m (CSGA 10m) </t>
  </si>
  <si>
    <t>Schweizer Vereinswettschiessen Gewehr 10m</t>
  </si>
  <si>
    <t>Concours fédéral de sociétés carabine 10m</t>
  </si>
  <si>
    <t>Schweizer Vereinswettschiessen Gewehr 50m</t>
  </si>
  <si>
    <t>Concours fédéral de sociétés carabine 50m</t>
  </si>
  <si>
    <t>Final JU + VE Gewehr 300/50m und Pistole 25m</t>
  </si>
  <si>
    <t>Finale JU + VE fusil 300m, carabine 50m et pistolet 25m</t>
  </si>
  <si>
    <t>300/50/25m</t>
  </si>
  <si>
    <t>26.06.2020 / plu</t>
  </si>
  <si>
    <t xml:space="preserve"> [$-fr-FR]TTT, TT.MM.JJJJ</t>
  </si>
  <si>
    <t xml:space="preserve">Finaltag SMM Nationalliga A, Auf-/Abstiegswettkampf Nationalliga A/B Gewehr 50m </t>
  </si>
  <si>
    <t>Winterthur</t>
  </si>
  <si>
    <t>Emmen</t>
  </si>
  <si>
    <t>Schweizermeisterschaften Gewehr und Pistole 10m Auflageschiessen</t>
  </si>
  <si>
    <t>Championnats suisses de Tir sur appui carabine et pistolet 10m</t>
  </si>
  <si>
    <t>Eidg. Feldschiessen 2025 Gewehr 300m und Pistole 25/50m (29.05.25 = Auffahrt  /  08.06.25 = Pfingsten)</t>
  </si>
  <si>
    <t>TFC 2025 fusil 300m et pistolet 25/50m (29.05.25 = Ascension  /  08.06.25 = Pentecôte)</t>
  </si>
  <si>
    <t>Eidg. Feldschiessen 2026 Gewehr 300m und Pistole 25/50m (14.05.26 = Auffahrt  /  24.05.26 = Pfingsten)</t>
  </si>
  <si>
    <t>TFC 2026 fusil 300m et pistolet 25/50m (14.05.26 = Ascension  /  24.05.26 = Pentecôte)</t>
  </si>
  <si>
    <t>10/25/50/300m</t>
  </si>
  <si>
    <t>Weekend sans concours</t>
  </si>
  <si>
    <t>Wettkampffreies Wochenende</t>
  </si>
  <si>
    <t>Eidg. Feldschiessen 2027 Gewehr 300m und Pistole 25/50m (06.05.27 = Auffahrt  /  16.05.27 = Pfingsten)</t>
  </si>
  <si>
    <t>TFC 2027 fusil 300m et pistolet 25/50m (06.05.27 = Ascension  /  16.05.27 = Pentecôte)</t>
  </si>
  <si>
    <t xml:space="preserve">Meldeschluss Qualifikation SGM Gewehr 300m Jungschützen/Junioren </t>
  </si>
  <si>
    <t>Meldeschluss SGM Gewehr 300m U21/Elite Plus</t>
  </si>
  <si>
    <t>2er tour du  CSS-F300</t>
  </si>
  <si>
    <t>1er tour du CSG fusil 300m U21/Elite Plus</t>
  </si>
  <si>
    <t>2e tour du CSG fusil 300m U21/Elite Plus</t>
  </si>
  <si>
    <t>3e tour du CSG fusil 300m U21/Elite Plus</t>
  </si>
  <si>
    <t>Délai d’inscription CSG fusil 300m U21/Elite Plus</t>
  </si>
  <si>
    <t>Finale CSG fusil 300m U21/Elite Plus</t>
  </si>
  <si>
    <t>29. LZ-Cup Final Gewehr 50/300m und Pistole 50m</t>
  </si>
  <si>
    <t>Finale de la 29e Coupe LZ carabine 50m/fusil 300m et pistolet 50m</t>
  </si>
  <si>
    <t xml:space="preserve">Délai d’inscription qualification CSG fusil 300m Jeunes Tireurs/Juniors </t>
  </si>
  <si>
    <t xml:space="preserve">Finale CSG fusil 300m Jeunes Tireurs/Juniors </t>
  </si>
  <si>
    <t>Eidg. Schützenfest für Jugendliche</t>
  </si>
  <si>
    <t>Fête fédérale de tir des jeunes</t>
  </si>
  <si>
    <t>Région du Chablais</t>
  </si>
  <si>
    <t>1er tour principal CSG carabine 10m</t>
  </si>
  <si>
    <t>2e tour principal CSG carabine 10m</t>
  </si>
  <si>
    <t>3e tour principal CSG carabine 10m</t>
  </si>
  <si>
    <t>1. - 7. Runde SMM Gewehr 50m; 
1. Liga und tiefer</t>
  </si>
  <si>
    <t>1er - 7e tour CSE carabine 50m;
1ère ligue et inférieure</t>
  </si>
  <si>
    <r>
      <t xml:space="preserve">1. Runde SMM Gewehr 50m </t>
    </r>
    <r>
      <rPr>
        <sz val="11"/>
        <color rgb="FF0000FF"/>
        <rFont val="Arial"/>
        <family val="2"/>
      </rPr>
      <t>NL A u. B</t>
    </r>
  </si>
  <si>
    <r>
      <t xml:space="preserve">1er tour CSE carabine 50m </t>
    </r>
    <r>
      <rPr>
        <sz val="10"/>
        <color rgb="FF0000FF"/>
        <rFont val="Arial"/>
        <family val="2"/>
      </rPr>
      <t>LN A et B</t>
    </r>
  </si>
  <si>
    <t>2. Runde SMM Gewehr 50m NL A u. B</t>
  </si>
  <si>
    <t>2e tour CSE carabine 50m LN A et B</t>
  </si>
  <si>
    <t>3. Runde SMM Gewehr 50m NL A u. B</t>
  </si>
  <si>
    <t>3e tour CSE carabine 50m LN A et B</t>
  </si>
  <si>
    <t>4. Runde SMM Gewehr 50m NL A u. B</t>
  </si>
  <si>
    <t>4e tour CSE carabine 50m LN A et B</t>
  </si>
  <si>
    <t>5. Runde SMM Gewehr 50m NL A u. B</t>
  </si>
  <si>
    <t>5e tour CSE carabine 50m LN A et B</t>
  </si>
  <si>
    <t>6. Runde SMM Gewehr 50m NL A u. B</t>
  </si>
  <si>
    <t>6e tour CSE carabine 50m LN A et B</t>
  </si>
  <si>
    <t>7. Runde SMM Gewehr 50m NL A u. B</t>
  </si>
  <si>
    <t>7e tour CSE carabine 50m LN A 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</si>
</sst>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mmmm"/>
    <numFmt numFmtId="166" formatCode="d"/>
    <numFmt numFmtId="167" formatCode="ddd\,\ dd/mm/yyyy"/>
    <numFmt numFmtId="168" formatCode="dd/mm/yyyy;@"/>
    <numFmt numFmtId="169" formatCode="\ [$-40C]ddd\,\ dd/mm/yyyy"/>
  </numFmts>
  <fonts count="22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b/>
      <sz val="11"/>
      <color theme="1"/>
      <name val="Arial"/>
      <family val="2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b/>
      <sz val="11"/>
      <color rgb="FF0000FF"/>
      <name val="Arial"/>
      <family val="2"/>
    </font>
    <font>
      <i/>
      <sz val="11"/>
      <color rgb="FF0000FF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/>
    <xf numFmtId="0" fontId="1" fillId="5" borderId="8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7" fillId="0" borderId="0" xfId="1" applyFill="1" applyAlignment="1" applyProtection="1"/>
    <xf numFmtId="0" fontId="1" fillId="0" borderId="2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/>
    <xf numFmtId="0" fontId="1" fillId="5" borderId="23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0" borderId="0" xfId="0" applyFont="1" applyAlignment="1" applyProtection="1">
      <alignment horizontal="right"/>
      <protection locked="0"/>
    </xf>
    <xf numFmtId="0" fontId="8" fillId="0" borderId="36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center" vertical="center"/>
    </xf>
    <xf numFmtId="168" fontId="13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7" fontId="13" fillId="0" borderId="26" xfId="0" applyNumberFormat="1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167" fontId="13" fillId="0" borderId="1" xfId="0" applyNumberFormat="1" applyFont="1" applyBorder="1" applyAlignment="1">
      <alignment horizontal="left" vertical="center"/>
    </xf>
    <xf numFmtId="167" fontId="13" fillId="0" borderId="26" xfId="0" applyNumberFormat="1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167" fontId="13" fillId="0" borderId="43" xfId="0" applyNumberFormat="1" applyFont="1" applyBorder="1" applyAlignment="1">
      <alignment horizontal="left" vertical="center"/>
    </xf>
    <xf numFmtId="167" fontId="13" fillId="0" borderId="44" xfId="0" applyNumberFormat="1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167" fontId="12" fillId="0" borderId="28" xfId="0" applyNumberFormat="1" applyFont="1" applyBorder="1" applyAlignment="1">
      <alignment horizontal="left" vertical="center"/>
    </xf>
    <xf numFmtId="167" fontId="12" fillId="0" borderId="29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7" fontId="13" fillId="0" borderId="31" xfId="0" applyNumberFormat="1" applyFont="1" applyBorder="1" applyAlignment="1">
      <alignment horizontal="left" vertical="center" wrapText="1"/>
    </xf>
    <xf numFmtId="167" fontId="13" fillId="0" borderId="32" xfId="0" applyNumberFormat="1" applyFont="1" applyBorder="1" applyAlignment="1">
      <alignment horizontal="left" vertical="center" wrapText="1"/>
    </xf>
    <xf numFmtId="167" fontId="13" fillId="0" borderId="1" xfId="0" applyNumberFormat="1" applyFont="1" applyBorder="1" applyAlignment="1">
      <alignment horizontal="left" vertical="center" wrapText="1"/>
    </xf>
    <xf numFmtId="167" fontId="13" fillId="0" borderId="45" xfId="0" applyNumberFormat="1" applyFont="1" applyBorder="1" applyAlignment="1">
      <alignment horizontal="left" vertical="center"/>
    </xf>
    <xf numFmtId="169" fontId="13" fillId="0" borderId="31" xfId="0" applyNumberFormat="1" applyFont="1" applyBorder="1" applyAlignment="1">
      <alignment horizontal="left" vertical="center" wrapText="1"/>
    </xf>
    <xf numFmtId="169" fontId="13" fillId="0" borderId="32" xfId="0" applyNumberFormat="1" applyFont="1" applyBorder="1" applyAlignment="1">
      <alignment horizontal="left" vertical="center" wrapText="1"/>
    </xf>
    <xf numFmtId="169" fontId="13" fillId="0" borderId="26" xfId="0" applyNumberFormat="1" applyFont="1" applyBorder="1" applyAlignment="1">
      <alignment horizontal="left" vertical="center" wrapText="1"/>
    </xf>
    <xf numFmtId="169" fontId="13" fillId="0" borderId="1" xfId="0" applyNumberFormat="1" applyFont="1" applyBorder="1" applyAlignment="1">
      <alignment horizontal="left" vertical="center" wrapText="1"/>
    </xf>
    <xf numFmtId="169" fontId="13" fillId="0" borderId="26" xfId="0" applyNumberFormat="1" applyFont="1" applyBorder="1" applyAlignment="1">
      <alignment horizontal="left" vertical="center"/>
    </xf>
    <xf numFmtId="169" fontId="13" fillId="0" borderId="1" xfId="0" applyNumberFormat="1" applyFont="1" applyBorder="1" applyAlignment="1">
      <alignment horizontal="left" vertical="center"/>
    </xf>
    <xf numFmtId="169" fontId="13" fillId="0" borderId="43" xfId="0" applyNumberFormat="1" applyFont="1" applyBorder="1" applyAlignment="1">
      <alignment horizontal="left" vertical="center"/>
    </xf>
    <xf numFmtId="169" fontId="13" fillId="0" borderId="44" xfId="0" applyNumberFormat="1" applyFont="1" applyBorder="1" applyAlignment="1">
      <alignment horizontal="left" vertical="center"/>
    </xf>
    <xf numFmtId="169" fontId="13" fillId="0" borderId="45" xfId="0" applyNumberFormat="1" applyFont="1" applyBorder="1" applyAlignment="1">
      <alignment horizontal="left" vertical="center"/>
    </xf>
    <xf numFmtId="169" fontId="12" fillId="0" borderId="26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left" vertical="center"/>
    </xf>
    <xf numFmtId="169" fontId="12" fillId="0" borderId="28" xfId="0" applyNumberFormat="1" applyFont="1" applyBorder="1" applyAlignment="1">
      <alignment horizontal="left" vertical="center"/>
    </xf>
    <xf numFmtId="169" fontId="12" fillId="0" borderId="29" xfId="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11" fillId="0" borderId="0" xfId="0" applyNumberFormat="1" applyFont="1" applyAlignment="1">
      <alignment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5" xfId="0" applyFont="1" applyBorder="1" applyAlignment="1">
      <alignment vertical="center" wrapText="1"/>
    </xf>
    <xf numFmtId="167" fontId="11" fillId="0" borderId="1" xfId="0" applyNumberFormat="1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right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167" fontId="1" fillId="0" borderId="8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167" fontId="1" fillId="0" borderId="2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  <xf numFmtId="167" fontId="11" fillId="0" borderId="26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69" fontId="11" fillId="0" borderId="26" xfId="0" applyNumberFormat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FFFF"/>
      <color rgb="FF00CCFF"/>
      <color rgb="FF15C0FD"/>
      <color rgb="FF0000FF"/>
      <color rgb="FF00FF00"/>
      <color rgb="FF0064FF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655320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E92C7015-798B-43C4-A0BE-2EF792C3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45720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382C-DC8F-4430-86B3-27D077606E1E}">
  <sheetPr>
    <tabColor rgb="FF0000FF"/>
    <pageSetUpPr fitToPage="1"/>
  </sheetPr>
  <dimension ref="A1:AM124"/>
  <sheetViews>
    <sheetView tabSelected="1" zoomScaleNormal="100" workbookViewId="0">
      <selection activeCell="E89" sqref="E89"/>
    </sheetView>
  </sheetViews>
  <sheetFormatPr baseColWidth="10" defaultColWidth="11" defaultRowHeight="13.8"/>
  <cols>
    <col min="1" max="2" width="13.3984375" style="24" bestFit="1" customWidth="1"/>
    <col min="3" max="3" width="34.09765625" style="24" customWidth="1"/>
    <col min="4" max="4" width="30.3984375" style="24" customWidth="1"/>
    <col min="5" max="5" width="14.19921875" style="24" customWidth="1"/>
    <col min="6" max="6" width="17.5" style="24" bestFit="1" customWidth="1"/>
    <col min="7" max="7" width="13.3984375" style="24" bestFit="1" customWidth="1"/>
    <col min="8" max="8" width="10.796875" style="24" customWidth="1"/>
    <col min="9" max="9" width="5.09765625" style="24" bestFit="1" customWidth="1"/>
    <col min="10" max="10" width="14.296875" style="24" bestFit="1" customWidth="1"/>
    <col min="11" max="11" width="15.09765625" style="24" customWidth="1"/>
    <col min="12" max="16384" width="11" style="24"/>
  </cols>
  <sheetData>
    <row r="1" spans="1:39" ht="15" customHeight="1">
      <c r="E1" s="97" t="s">
        <v>125</v>
      </c>
      <c r="F1" s="97"/>
      <c r="G1" s="42">
        <v>45518</v>
      </c>
    </row>
    <row r="2" spans="1:39" ht="15" customHeight="1"/>
    <row r="3" spans="1:39" ht="15" customHeight="1">
      <c r="E3" s="98" t="s">
        <v>207</v>
      </c>
      <c r="F3" s="99"/>
      <c r="G3" s="100"/>
    </row>
    <row r="4" spans="1:39" ht="15" customHeight="1">
      <c r="E4" s="101"/>
      <c r="F4" s="101"/>
      <c r="G4" s="101"/>
    </row>
    <row r="5" spans="1:39" ht="15" customHeight="1">
      <c r="I5" s="41" t="s">
        <v>213</v>
      </c>
      <c r="J5" s="40" t="s">
        <v>208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9"/>
      <c r="J6" s="4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1">
      <c r="A7" s="102" t="s">
        <v>28</v>
      </c>
      <c r="B7" s="102"/>
      <c r="C7" s="102"/>
      <c r="D7" s="102">
        <v>2025</v>
      </c>
      <c r="E7" s="86"/>
      <c r="F7" s="86"/>
      <c r="I7" s="39" t="s">
        <v>212</v>
      </c>
      <c r="J7" s="40" t="s">
        <v>246</v>
      </c>
    </row>
    <row r="8" spans="1:39" ht="21">
      <c r="A8" s="102" t="s">
        <v>29</v>
      </c>
      <c r="B8" s="102"/>
      <c r="C8" s="102"/>
      <c r="D8" s="102"/>
      <c r="E8" s="86"/>
      <c r="F8" s="86"/>
      <c r="I8" s="39" t="s">
        <v>209</v>
      </c>
      <c r="J8" s="40" t="s">
        <v>210</v>
      </c>
    </row>
    <row r="9" spans="1:39" ht="6.75" customHeight="1" thickBot="1">
      <c r="A9" s="86"/>
      <c r="B9" s="86"/>
      <c r="C9" s="86"/>
      <c r="D9" s="86"/>
      <c r="E9" s="86"/>
      <c r="F9" s="86"/>
    </row>
    <row r="10" spans="1:39" ht="28.8" thickTop="1" thickBot="1">
      <c r="A10" s="87" t="s">
        <v>33</v>
      </c>
      <c r="B10" s="88" t="s">
        <v>36</v>
      </c>
      <c r="C10" s="89" t="s">
        <v>35</v>
      </c>
      <c r="D10" s="90" t="s">
        <v>22</v>
      </c>
      <c r="E10" s="90" t="s">
        <v>31</v>
      </c>
      <c r="F10" s="91" t="s">
        <v>30</v>
      </c>
      <c r="G10" s="31" t="s">
        <v>32</v>
      </c>
    </row>
    <row r="11" spans="1:39" ht="14.4" thickTop="1">
      <c r="A11" s="65">
        <v>45675</v>
      </c>
      <c r="B11" s="66">
        <v>45676</v>
      </c>
      <c r="C11" s="53" t="s">
        <v>258</v>
      </c>
      <c r="D11" s="56" t="s">
        <v>257</v>
      </c>
      <c r="E11" s="56" t="s">
        <v>34</v>
      </c>
      <c r="F11" s="56" t="s">
        <v>34</v>
      </c>
      <c r="G11" s="57" t="s">
        <v>34</v>
      </c>
    </row>
    <row r="12" spans="1:39">
      <c r="A12" s="52">
        <v>45864</v>
      </c>
      <c r="B12" s="67">
        <v>45865</v>
      </c>
      <c r="C12" s="37" t="s">
        <v>258</v>
      </c>
      <c r="D12" s="56" t="s">
        <v>257</v>
      </c>
      <c r="E12" s="36" t="s">
        <v>34</v>
      </c>
      <c r="F12" s="36" t="s">
        <v>34</v>
      </c>
      <c r="G12" s="38" t="s">
        <v>34</v>
      </c>
    </row>
    <row r="13" spans="1:39" ht="41.4">
      <c r="A13" s="52" t="s">
        <v>34</v>
      </c>
      <c r="B13" s="67">
        <v>45816</v>
      </c>
      <c r="C13" s="37" t="s">
        <v>205</v>
      </c>
      <c r="D13" s="37" t="s">
        <v>126</v>
      </c>
      <c r="E13" s="36" t="s">
        <v>34</v>
      </c>
      <c r="F13" s="36" t="s">
        <v>27</v>
      </c>
      <c r="G13" s="38" t="s">
        <v>23</v>
      </c>
      <c r="H13" s="83"/>
    </row>
    <row r="14" spans="1:39" ht="16.5" customHeight="1">
      <c r="A14" s="52">
        <v>45825</v>
      </c>
      <c r="B14" s="67">
        <v>45829</v>
      </c>
      <c r="C14" s="37" t="s">
        <v>40</v>
      </c>
      <c r="D14" s="36" t="s">
        <v>127</v>
      </c>
      <c r="E14" s="36" t="s">
        <v>1</v>
      </c>
      <c r="F14" s="36" t="s">
        <v>27</v>
      </c>
      <c r="G14" s="38" t="s">
        <v>23</v>
      </c>
      <c r="H14" s="83"/>
    </row>
    <row r="15" spans="1:39">
      <c r="A15" s="52">
        <v>45832</v>
      </c>
      <c r="B15" s="67">
        <v>45836</v>
      </c>
      <c r="C15" s="37" t="s">
        <v>41</v>
      </c>
      <c r="D15" s="36" t="s">
        <v>128</v>
      </c>
      <c r="E15" s="36" t="s">
        <v>1</v>
      </c>
      <c r="F15" s="36" t="s">
        <v>27</v>
      </c>
      <c r="G15" s="38" t="s">
        <v>23</v>
      </c>
      <c r="H15" s="83"/>
    </row>
    <row r="16" spans="1:39">
      <c r="A16" s="52">
        <v>45839</v>
      </c>
      <c r="B16" s="67">
        <v>45843</v>
      </c>
      <c r="C16" s="37" t="s">
        <v>211</v>
      </c>
      <c r="D16" s="36" t="s">
        <v>129</v>
      </c>
      <c r="E16" s="36" t="s">
        <v>1</v>
      </c>
      <c r="F16" s="36" t="s">
        <v>27</v>
      </c>
      <c r="G16" s="38" t="s">
        <v>23</v>
      </c>
      <c r="H16" s="83"/>
    </row>
    <row r="17" spans="1:8">
      <c r="A17" s="52" t="s">
        <v>34</v>
      </c>
      <c r="B17" s="67">
        <v>45906</v>
      </c>
      <c r="C17" s="37" t="s">
        <v>42</v>
      </c>
      <c r="D17" s="37" t="s">
        <v>132</v>
      </c>
      <c r="E17" s="36" t="s">
        <v>248</v>
      </c>
      <c r="F17" s="36" t="s">
        <v>27</v>
      </c>
      <c r="G17" s="38" t="s">
        <v>23</v>
      </c>
      <c r="H17" s="83"/>
    </row>
    <row r="18" spans="1:8" ht="45.75" customHeight="1">
      <c r="A18" s="52">
        <v>45717</v>
      </c>
      <c r="B18" s="67">
        <v>45823</v>
      </c>
      <c r="C18" s="37" t="s">
        <v>223</v>
      </c>
      <c r="D18" s="37" t="s">
        <v>227</v>
      </c>
      <c r="E18" s="36" t="s">
        <v>1</v>
      </c>
      <c r="F18" s="36" t="s">
        <v>27</v>
      </c>
      <c r="G18" s="38" t="s">
        <v>23</v>
      </c>
    </row>
    <row r="19" spans="1:8">
      <c r="A19" s="44">
        <v>45870</v>
      </c>
      <c r="B19" s="51">
        <v>45915</v>
      </c>
      <c r="C19" s="37" t="s">
        <v>224</v>
      </c>
      <c r="D19" s="37" t="s">
        <v>263</v>
      </c>
      <c r="E19" s="36" t="s">
        <v>1</v>
      </c>
      <c r="F19" s="36" t="s">
        <v>27</v>
      </c>
      <c r="G19" s="38" t="s">
        <v>23</v>
      </c>
    </row>
    <row r="20" spans="1:8">
      <c r="A20" s="52" t="s">
        <v>34</v>
      </c>
      <c r="B20" s="67">
        <v>45956</v>
      </c>
      <c r="C20" s="37" t="s">
        <v>225</v>
      </c>
      <c r="D20" s="37" t="s">
        <v>226</v>
      </c>
      <c r="E20" s="36" t="s">
        <v>102</v>
      </c>
      <c r="F20" s="36" t="s">
        <v>27</v>
      </c>
      <c r="G20" s="38" t="s">
        <v>23</v>
      </c>
      <c r="H20" s="83"/>
    </row>
    <row r="21" spans="1:8" ht="33" customHeight="1">
      <c r="A21" s="44">
        <v>45717</v>
      </c>
      <c r="B21" s="51">
        <v>45799</v>
      </c>
      <c r="C21" s="37" t="s">
        <v>43</v>
      </c>
      <c r="D21" s="37" t="s">
        <v>130</v>
      </c>
      <c r="E21" s="36" t="s">
        <v>1</v>
      </c>
      <c r="F21" s="36" t="s">
        <v>2</v>
      </c>
      <c r="G21" s="38" t="s">
        <v>25</v>
      </c>
    </row>
    <row r="22" spans="1:8" ht="28.5" customHeight="1">
      <c r="A22" s="44" t="s">
        <v>34</v>
      </c>
      <c r="B22" s="51">
        <v>45907</v>
      </c>
      <c r="C22" s="37" t="s">
        <v>44</v>
      </c>
      <c r="D22" s="36" t="s">
        <v>131</v>
      </c>
      <c r="E22" s="36" t="s">
        <v>0</v>
      </c>
      <c r="F22" s="37" t="s">
        <v>26</v>
      </c>
      <c r="G22" s="38" t="s">
        <v>25</v>
      </c>
      <c r="H22" s="83"/>
    </row>
    <row r="23" spans="1:8" ht="28.5" customHeight="1">
      <c r="A23" s="44" t="s">
        <v>34</v>
      </c>
      <c r="B23" s="51">
        <v>45900</v>
      </c>
      <c r="C23" s="37" t="s">
        <v>261</v>
      </c>
      <c r="D23" s="37" t="s">
        <v>271</v>
      </c>
      <c r="E23" s="36" t="s">
        <v>1</v>
      </c>
      <c r="F23" s="36" t="s">
        <v>27</v>
      </c>
      <c r="G23" s="38" t="s">
        <v>23</v>
      </c>
      <c r="H23" s="83"/>
    </row>
    <row r="24" spans="1:8" ht="33" customHeight="1">
      <c r="A24" s="44" t="s">
        <v>34</v>
      </c>
      <c r="B24" s="51">
        <v>45920</v>
      </c>
      <c r="C24" s="37" t="s">
        <v>45</v>
      </c>
      <c r="D24" s="37" t="s">
        <v>272</v>
      </c>
      <c r="E24" s="36" t="s">
        <v>249</v>
      </c>
      <c r="F24" s="36" t="s">
        <v>27</v>
      </c>
      <c r="G24" s="38" t="s">
        <v>23</v>
      </c>
      <c r="H24" s="83"/>
    </row>
    <row r="25" spans="1:8" ht="27.6">
      <c r="A25" s="44">
        <v>45778</v>
      </c>
      <c r="B25" s="51">
        <v>45808</v>
      </c>
      <c r="C25" s="37" t="s">
        <v>46</v>
      </c>
      <c r="D25" s="37" t="s">
        <v>264</v>
      </c>
      <c r="E25" s="36" t="s">
        <v>1</v>
      </c>
      <c r="F25" s="36" t="s">
        <v>27</v>
      </c>
      <c r="G25" s="38" t="s">
        <v>23</v>
      </c>
    </row>
    <row r="26" spans="1:8" ht="27.6">
      <c r="A26" s="44">
        <v>45809</v>
      </c>
      <c r="B26" s="51">
        <v>45838</v>
      </c>
      <c r="C26" s="37" t="s">
        <v>47</v>
      </c>
      <c r="D26" s="37" t="s">
        <v>265</v>
      </c>
      <c r="E26" s="36" t="s">
        <v>1</v>
      </c>
      <c r="F26" s="36" t="s">
        <v>27</v>
      </c>
      <c r="G26" s="38" t="s">
        <v>23</v>
      </c>
    </row>
    <row r="27" spans="1:8" ht="27.6">
      <c r="A27" s="44">
        <v>45839</v>
      </c>
      <c r="B27" s="51">
        <v>45900</v>
      </c>
      <c r="C27" s="37" t="s">
        <v>48</v>
      </c>
      <c r="D27" s="37" t="s">
        <v>266</v>
      </c>
      <c r="E27" s="36" t="s">
        <v>1</v>
      </c>
      <c r="F27" s="36" t="s">
        <v>27</v>
      </c>
      <c r="G27" s="38" t="s">
        <v>23</v>
      </c>
    </row>
    <row r="28" spans="1:8" ht="27.6">
      <c r="A28" s="44" t="s">
        <v>34</v>
      </c>
      <c r="B28" s="51">
        <v>45902</v>
      </c>
      <c r="C28" s="37" t="s">
        <v>262</v>
      </c>
      <c r="D28" s="37" t="s">
        <v>267</v>
      </c>
      <c r="E28" s="36" t="s">
        <v>1</v>
      </c>
      <c r="F28" s="36" t="s">
        <v>27</v>
      </c>
      <c r="G28" s="38" t="s">
        <v>23</v>
      </c>
      <c r="H28" s="83"/>
    </row>
    <row r="29" spans="1:8" ht="27.6">
      <c r="A29" s="44" t="s">
        <v>34</v>
      </c>
      <c r="B29" s="51">
        <v>45920</v>
      </c>
      <c r="C29" s="37" t="s">
        <v>49</v>
      </c>
      <c r="D29" s="37" t="s">
        <v>268</v>
      </c>
      <c r="E29" s="36" t="s">
        <v>249</v>
      </c>
      <c r="F29" s="36" t="s">
        <v>27</v>
      </c>
      <c r="G29" s="38" t="s">
        <v>23</v>
      </c>
      <c r="H29" s="83"/>
    </row>
    <row r="30" spans="1:8" ht="27.6">
      <c r="A30" s="44" t="s">
        <v>34</v>
      </c>
      <c r="B30" s="51">
        <v>45955</v>
      </c>
      <c r="C30" s="37" t="s">
        <v>242</v>
      </c>
      <c r="D30" s="37" t="s">
        <v>243</v>
      </c>
      <c r="E30" s="36" t="s">
        <v>102</v>
      </c>
      <c r="F30" s="43" t="s">
        <v>120</v>
      </c>
      <c r="G30" s="38" t="s">
        <v>244</v>
      </c>
      <c r="H30" s="83"/>
    </row>
    <row r="31" spans="1:8">
      <c r="A31" s="44">
        <v>45731</v>
      </c>
      <c r="B31" s="51">
        <v>45930</v>
      </c>
      <c r="C31" s="37" t="s">
        <v>221</v>
      </c>
      <c r="D31" s="37" t="s">
        <v>222</v>
      </c>
      <c r="E31" s="36" t="s">
        <v>1</v>
      </c>
      <c r="F31" s="37" t="s">
        <v>27</v>
      </c>
      <c r="G31" s="38" t="s">
        <v>23</v>
      </c>
    </row>
    <row r="32" spans="1:8" ht="16.2" customHeight="1">
      <c r="A32" s="44">
        <v>45731</v>
      </c>
      <c r="B32" s="51">
        <v>45930</v>
      </c>
      <c r="C32" s="37" t="s">
        <v>219</v>
      </c>
      <c r="D32" s="37" t="s">
        <v>220</v>
      </c>
      <c r="E32" s="36" t="s">
        <v>1</v>
      </c>
      <c r="F32" s="37" t="s">
        <v>53</v>
      </c>
      <c r="G32" s="38" t="s">
        <v>75</v>
      </c>
    </row>
    <row r="33" spans="1:8" ht="41.4">
      <c r="A33" s="44">
        <v>45580</v>
      </c>
      <c r="B33" s="51">
        <v>45747</v>
      </c>
      <c r="C33" s="37" t="s">
        <v>50</v>
      </c>
      <c r="D33" s="37" t="s">
        <v>133</v>
      </c>
      <c r="E33" s="36" t="s">
        <v>1</v>
      </c>
      <c r="F33" s="36" t="s">
        <v>53</v>
      </c>
      <c r="G33" s="38" t="s">
        <v>54</v>
      </c>
    </row>
    <row r="34" spans="1:8" ht="20.399999999999999" customHeight="1">
      <c r="A34" s="44" t="s">
        <v>34</v>
      </c>
      <c r="B34" s="51">
        <v>45739</v>
      </c>
      <c r="C34" s="36" t="s">
        <v>51</v>
      </c>
      <c r="D34" s="37" t="s">
        <v>134</v>
      </c>
      <c r="E34" s="36" t="s">
        <v>52</v>
      </c>
      <c r="F34" s="36" t="s">
        <v>53</v>
      </c>
      <c r="G34" s="38" t="s">
        <v>54</v>
      </c>
      <c r="H34" s="83"/>
    </row>
    <row r="35" spans="1:8" ht="41.4">
      <c r="A35" s="44">
        <v>45778</v>
      </c>
      <c r="B35" s="51">
        <v>45900</v>
      </c>
      <c r="C35" s="37" t="s">
        <v>55</v>
      </c>
      <c r="D35" s="37" t="s">
        <v>135</v>
      </c>
      <c r="E35" s="36" t="s">
        <v>1</v>
      </c>
      <c r="F35" s="36" t="s">
        <v>53</v>
      </c>
      <c r="G35" s="38" t="s">
        <v>54</v>
      </c>
    </row>
    <row r="36" spans="1:8" ht="16.2" customHeight="1">
      <c r="A36" s="44">
        <v>45931</v>
      </c>
      <c r="B36" s="51">
        <v>45945</v>
      </c>
      <c r="C36" s="37" t="s">
        <v>56</v>
      </c>
      <c r="D36" s="37" t="s">
        <v>136</v>
      </c>
      <c r="E36" s="36" t="s">
        <v>1</v>
      </c>
      <c r="F36" s="36" t="s">
        <v>53</v>
      </c>
      <c r="G36" s="38" t="s">
        <v>54</v>
      </c>
    </row>
    <row r="37" spans="1:8" ht="27.6">
      <c r="A37" s="44">
        <v>45580</v>
      </c>
      <c r="B37" s="51">
        <v>45747</v>
      </c>
      <c r="C37" s="37" t="s">
        <v>58</v>
      </c>
      <c r="D37" s="37" t="s">
        <v>137</v>
      </c>
      <c r="E37" s="36" t="s">
        <v>1</v>
      </c>
      <c r="F37" s="36" t="s">
        <v>53</v>
      </c>
      <c r="G37" s="38" t="s">
        <v>54</v>
      </c>
    </row>
    <row r="38" spans="1:8" ht="27.6">
      <c r="A38" s="44">
        <v>45580</v>
      </c>
      <c r="B38" s="51">
        <v>45747</v>
      </c>
      <c r="C38" s="37" t="s">
        <v>57</v>
      </c>
      <c r="D38" s="37" t="s">
        <v>138</v>
      </c>
      <c r="E38" s="36" t="s">
        <v>1</v>
      </c>
      <c r="F38" s="36" t="s">
        <v>53</v>
      </c>
      <c r="G38" s="38" t="s">
        <v>54</v>
      </c>
    </row>
    <row r="39" spans="1:8" ht="41.4">
      <c r="A39" s="44">
        <v>45580</v>
      </c>
      <c r="B39" s="51">
        <v>45716</v>
      </c>
      <c r="C39" s="37" t="s">
        <v>59</v>
      </c>
      <c r="D39" s="37" t="s">
        <v>139</v>
      </c>
      <c r="E39" s="36" t="s">
        <v>1</v>
      </c>
      <c r="F39" s="36" t="s">
        <v>53</v>
      </c>
      <c r="G39" s="38" t="s">
        <v>54</v>
      </c>
    </row>
    <row r="40" spans="1:8" ht="41.4">
      <c r="A40" s="44" t="s">
        <v>34</v>
      </c>
      <c r="B40" s="51">
        <v>45738</v>
      </c>
      <c r="C40" s="37" t="s">
        <v>215</v>
      </c>
      <c r="D40" s="37" t="s">
        <v>140</v>
      </c>
      <c r="E40" s="36" t="s">
        <v>60</v>
      </c>
      <c r="F40" s="36" t="s">
        <v>53</v>
      </c>
      <c r="G40" s="38" t="s">
        <v>54</v>
      </c>
      <c r="H40" s="83"/>
    </row>
    <row r="41" spans="1:8" ht="46.2" customHeight="1">
      <c r="A41" s="44" t="s">
        <v>34</v>
      </c>
      <c r="B41" s="51">
        <v>45560</v>
      </c>
      <c r="C41" s="37" t="s">
        <v>61</v>
      </c>
      <c r="D41" s="37" t="s">
        <v>216</v>
      </c>
      <c r="E41" s="36" t="s">
        <v>34</v>
      </c>
      <c r="F41" s="36" t="s">
        <v>53</v>
      </c>
      <c r="G41" s="38" t="s">
        <v>54</v>
      </c>
    </row>
    <row r="42" spans="1:8" ht="18" customHeight="1">
      <c r="A42" s="44">
        <v>45586</v>
      </c>
      <c r="B42" s="51">
        <v>45607</v>
      </c>
      <c r="C42" s="37" t="s">
        <v>62</v>
      </c>
      <c r="D42" s="37" t="s">
        <v>141</v>
      </c>
      <c r="E42" s="36" t="s">
        <v>1</v>
      </c>
      <c r="F42" s="36" t="s">
        <v>53</v>
      </c>
      <c r="G42" s="38" t="s">
        <v>54</v>
      </c>
    </row>
    <row r="43" spans="1:8" ht="27.6">
      <c r="A43" s="44" t="s">
        <v>34</v>
      </c>
      <c r="B43" s="51">
        <v>45608</v>
      </c>
      <c r="C43" s="37" t="s">
        <v>206</v>
      </c>
      <c r="D43" s="37" t="s">
        <v>142</v>
      </c>
      <c r="E43" s="36" t="s">
        <v>34</v>
      </c>
      <c r="F43" s="36" t="s">
        <v>53</v>
      </c>
      <c r="G43" s="38" t="s">
        <v>54</v>
      </c>
    </row>
    <row r="44" spans="1:8">
      <c r="A44" s="44">
        <v>45628</v>
      </c>
      <c r="B44" s="92">
        <v>45642</v>
      </c>
      <c r="C44" s="36" t="s">
        <v>63</v>
      </c>
      <c r="D44" s="37" t="s">
        <v>143</v>
      </c>
      <c r="E44" s="36" t="s">
        <v>1</v>
      </c>
      <c r="F44" s="36" t="s">
        <v>53</v>
      </c>
      <c r="G44" s="38" t="s">
        <v>54</v>
      </c>
    </row>
    <row r="45" spans="1:8">
      <c r="A45" s="44">
        <v>45656</v>
      </c>
      <c r="B45" s="51">
        <v>45670</v>
      </c>
      <c r="C45" s="36" t="s">
        <v>65</v>
      </c>
      <c r="D45" s="37" t="s">
        <v>144</v>
      </c>
      <c r="E45" s="36" t="s">
        <v>1</v>
      </c>
      <c r="F45" s="36" t="s">
        <v>53</v>
      </c>
      <c r="G45" s="38" t="s">
        <v>54</v>
      </c>
    </row>
    <row r="46" spans="1:8">
      <c r="A46" s="44">
        <v>45684</v>
      </c>
      <c r="B46" s="51">
        <v>45698</v>
      </c>
      <c r="C46" s="36" t="s">
        <v>64</v>
      </c>
      <c r="D46" s="37" t="s">
        <v>145</v>
      </c>
      <c r="E46" s="36" t="s">
        <v>1</v>
      </c>
      <c r="F46" s="36" t="s">
        <v>53</v>
      </c>
      <c r="G46" s="38" t="s">
        <v>54</v>
      </c>
    </row>
    <row r="47" spans="1:8">
      <c r="A47" s="44" t="s">
        <v>34</v>
      </c>
      <c r="B47" s="51">
        <v>45724</v>
      </c>
      <c r="C47" s="36" t="s">
        <v>67</v>
      </c>
      <c r="D47" s="37" t="s">
        <v>146</v>
      </c>
      <c r="E47" s="36" t="s">
        <v>66</v>
      </c>
      <c r="F47" s="36" t="s">
        <v>53</v>
      </c>
      <c r="G47" s="38" t="s">
        <v>54</v>
      </c>
    </row>
    <row r="48" spans="1:8" ht="41.4">
      <c r="A48" s="44" t="s">
        <v>34</v>
      </c>
      <c r="B48" s="51">
        <v>45734</v>
      </c>
      <c r="C48" s="37" t="s">
        <v>68</v>
      </c>
      <c r="D48" s="37" t="s">
        <v>147</v>
      </c>
      <c r="E48" s="36" t="s">
        <v>34</v>
      </c>
      <c r="F48" s="36" t="s">
        <v>53</v>
      </c>
      <c r="G48" s="38" t="s">
        <v>75</v>
      </c>
      <c r="H48" s="83"/>
    </row>
    <row r="49" spans="1:10">
      <c r="A49" s="44">
        <v>45737</v>
      </c>
      <c r="B49" s="51">
        <v>45775</v>
      </c>
      <c r="C49" s="37" t="s">
        <v>70</v>
      </c>
      <c r="D49" s="37" t="s">
        <v>148</v>
      </c>
      <c r="E49" s="36" t="s">
        <v>1</v>
      </c>
      <c r="F49" s="36" t="s">
        <v>53</v>
      </c>
      <c r="G49" s="38" t="s">
        <v>75</v>
      </c>
      <c r="H49" s="83"/>
    </row>
    <row r="50" spans="1:10" ht="27.6">
      <c r="A50" s="44" t="s">
        <v>34</v>
      </c>
      <c r="B50" s="51">
        <v>45776</v>
      </c>
      <c r="C50" s="37" t="s">
        <v>181</v>
      </c>
      <c r="D50" s="37" t="s">
        <v>149</v>
      </c>
      <c r="E50" s="36" t="s">
        <v>34</v>
      </c>
      <c r="F50" s="36" t="s">
        <v>53</v>
      </c>
      <c r="G50" s="38" t="s">
        <v>75</v>
      </c>
      <c r="H50" s="83"/>
    </row>
    <row r="51" spans="1:10">
      <c r="A51" s="44">
        <v>45786</v>
      </c>
      <c r="B51" s="51">
        <v>45810</v>
      </c>
      <c r="C51" s="36" t="s">
        <v>71</v>
      </c>
      <c r="D51" s="37" t="s">
        <v>150</v>
      </c>
      <c r="E51" s="36" t="s">
        <v>1</v>
      </c>
      <c r="F51" s="36" t="s">
        <v>53</v>
      </c>
      <c r="G51" s="38" t="s">
        <v>75</v>
      </c>
      <c r="H51" s="83"/>
    </row>
    <row r="52" spans="1:10">
      <c r="A52" s="44">
        <v>45814</v>
      </c>
      <c r="B52" s="51">
        <v>45838</v>
      </c>
      <c r="C52" s="37" t="s">
        <v>72</v>
      </c>
      <c r="D52" s="37" t="s">
        <v>151</v>
      </c>
      <c r="E52" s="36" t="s">
        <v>1</v>
      </c>
      <c r="F52" s="36" t="s">
        <v>53</v>
      </c>
      <c r="G52" s="38" t="s">
        <v>75</v>
      </c>
      <c r="H52" s="83"/>
    </row>
    <row r="53" spans="1:10">
      <c r="A53" s="124">
        <v>45849</v>
      </c>
      <c r="B53" s="51">
        <v>45880</v>
      </c>
      <c r="C53" s="37" t="s">
        <v>73</v>
      </c>
      <c r="D53" s="37" t="s">
        <v>152</v>
      </c>
      <c r="E53" s="36" t="s">
        <v>1</v>
      </c>
      <c r="F53" s="36" t="s">
        <v>53</v>
      </c>
      <c r="G53" s="38" t="s">
        <v>75</v>
      </c>
      <c r="H53" s="83"/>
    </row>
    <row r="54" spans="1:10">
      <c r="A54" s="44" t="s">
        <v>34</v>
      </c>
      <c r="B54" s="51">
        <v>45899</v>
      </c>
      <c r="C54" s="37" t="s">
        <v>76</v>
      </c>
      <c r="D54" s="37" t="s">
        <v>153</v>
      </c>
      <c r="E54" s="36" t="s">
        <v>102</v>
      </c>
      <c r="F54" s="36" t="s">
        <v>53</v>
      </c>
      <c r="G54" s="38" t="s">
        <v>69</v>
      </c>
      <c r="H54" s="83"/>
    </row>
    <row r="55" spans="1:10">
      <c r="A55" s="44" t="s">
        <v>34</v>
      </c>
      <c r="B55" s="51">
        <v>45934</v>
      </c>
      <c r="C55" s="36" t="s">
        <v>77</v>
      </c>
      <c r="D55" s="37" t="s">
        <v>154</v>
      </c>
      <c r="E55" s="36" t="s">
        <v>78</v>
      </c>
      <c r="F55" s="36" t="s">
        <v>53</v>
      </c>
      <c r="G55" s="38" t="s">
        <v>74</v>
      </c>
      <c r="H55" s="83"/>
    </row>
    <row r="56" spans="1:10" ht="41.4">
      <c r="A56" s="44">
        <v>45731</v>
      </c>
      <c r="B56" s="51">
        <v>45869</v>
      </c>
      <c r="C56" s="37" t="s">
        <v>156</v>
      </c>
      <c r="D56" s="37" t="s">
        <v>155</v>
      </c>
      <c r="E56" s="36" t="s">
        <v>1</v>
      </c>
      <c r="F56" s="36" t="s">
        <v>53</v>
      </c>
      <c r="G56" s="38" t="s">
        <v>74</v>
      </c>
    </row>
    <row r="57" spans="1:10" ht="17.399999999999999" customHeight="1">
      <c r="A57" s="44" t="s">
        <v>34</v>
      </c>
      <c r="B57" s="51">
        <v>45906</v>
      </c>
      <c r="C57" s="37" t="s">
        <v>158</v>
      </c>
      <c r="D57" s="37" t="s">
        <v>157</v>
      </c>
      <c r="E57" s="36" t="s">
        <v>79</v>
      </c>
      <c r="F57" s="36" t="s">
        <v>53</v>
      </c>
      <c r="G57" s="38" t="s">
        <v>74</v>
      </c>
      <c r="H57" s="83"/>
    </row>
    <row r="58" spans="1:10" ht="41.4">
      <c r="A58" s="44">
        <v>45731</v>
      </c>
      <c r="B58" s="51">
        <v>45930</v>
      </c>
      <c r="C58" s="43" t="s">
        <v>159</v>
      </c>
      <c r="D58" s="37" t="s">
        <v>160</v>
      </c>
      <c r="E58" s="36" t="s">
        <v>1</v>
      </c>
      <c r="F58" s="36" t="s">
        <v>53</v>
      </c>
      <c r="G58" s="38" t="s">
        <v>75</v>
      </c>
    </row>
    <row r="59" spans="1:10" ht="41.4">
      <c r="A59" s="44">
        <v>45800</v>
      </c>
      <c r="B59" s="51">
        <v>45802</v>
      </c>
      <c r="C59" s="37" t="s">
        <v>252</v>
      </c>
      <c r="D59" s="37" t="s">
        <v>253</v>
      </c>
      <c r="E59" s="36" t="s">
        <v>1</v>
      </c>
      <c r="F59" s="37" t="s">
        <v>26</v>
      </c>
      <c r="G59" s="38" t="s">
        <v>24</v>
      </c>
    </row>
    <row r="60" spans="1:10" ht="41.4">
      <c r="A60" s="44">
        <v>46171</v>
      </c>
      <c r="B60" s="51">
        <v>46173</v>
      </c>
      <c r="C60" s="37" t="s">
        <v>254</v>
      </c>
      <c r="D60" s="37" t="s">
        <v>255</v>
      </c>
      <c r="E60" s="36" t="s">
        <v>1</v>
      </c>
      <c r="F60" s="37" t="s">
        <v>26</v>
      </c>
      <c r="G60" s="38" t="s">
        <v>24</v>
      </c>
    </row>
    <row r="61" spans="1:10" ht="41.4">
      <c r="A61" s="44">
        <v>46542</v>
      </c>
      <c r="B61" s="51">
        <v>46544</v>
      </c>
      <c r="C61" s="37" t="s">
        <v>259</v>
      </c>
      <c r="D61" s="37" t="s">
        <v>260</v>
      </c>
      <c r="E61" s="36" t="s">
        <v>1</v>
      </c>
      <c r="F61" s="37" t="s">
        <v>26</v>
      </c>
      <c r="G61" s="38" t="s">
        <v>24</v>
      </c>
      <c r="H61" s="55"/>
      <c r="I61" s="54"/>
      <c r="J61" s="54"/>
    </row>
    <row r="62" spans="1:10" ht="16.2" customHeight="1">
      <c r="A62" s="44">
        <v>45566</v>
      </c>
      <c r="B62" s="51">
        <v>45777</v>
      </c>
      <c r="C62" s="37" t="s">
        <v>201</v>
      </c>
      <c r="D62" s="37" t="s">
        <v>202</v>
      </c>
      <c r="E62" s="36" t="s">
        <v>1</v>
      </c>
      <c r="F62" s="36" t="s">
        <v>80</v>
      </c>
      <c r="G62" s="38" t="s">
        <v>54</v>
      </c>
      <c r="H62" s="54"/>
      <c r="I62" s="54"/>
      <c r="J62" s="54"/>
    </row>
    <row r="63" spans="1:10" ht="41.4">
      <c r="A63" s="44" t="s">
        <v>34</v>
      </c>
      <c r="B63" s="51">
        <v>45562</v>
      </c>
      <c r="C63" s="37" t="s">
        <v>182</v>
      </c>
      <c r="D63" s="37" t="s">
        <v>161</v>
      </c>
      <c r="E63" s="36" t="s">
        <v>34</v>
      </c>
      <c r="F63" s="36" t="s">
        <v>80</v>
      </c>
      <c r="G63" s="38" t="s">
        <v>54</v>
      </c>
    </row>
    <row r="64" spans="1:10" ht="27.6">
      <c r="A64" s="44">
        <v>45590</v>
      </c>
      <c r="B64" s="51">
        <v>45599</v>
      </c>
      <c r="C64" s="37" t="s">
        <v>81</v>
      </c>
      <c r="D64" s="37" t="s">
        <v>162</v>
      </c>
      <c r="E64" s="36" t="s">
        <v>1</v>
      </c>
      <c r="F64" s="36" t="s">
        <v>80</v>
      </c>
      <c r="G64" s="38" t="s">
        <v>54</v>
      </c>
    </row>
    <row r="65" spans="1:10" ht="27.6">
      <c r="A65" s="44">
        <v>45604</v>
      </c>
      <c r="B65" s="51">
        <v>45613</v>
      </c>
      <c r="C65" s="37" t="s">
        <v>82</v>
      </c>
      <c r="D65" s="37" t="s">
        <v>163</v>
      </c>
      <c r="E65" s="36" t="s">
        <v>1</v>
      </c>
      <c r="F65" s="36" t="s">
        <v>80</v>
      </c>
      <c r="G65" s="38" t="s">
        <v>54</v>
      </c>
    </row>
    <row r="66" spans="1:10" ht="27.6">
      <c r="A66" s="44">
        <v>45618</v>
      </c>
      <c r="B66" s="51">
        <v>45627</v>
      </c>
      <c r="C66" s="37" t="s">
        <v>83</v>
      </c>
      <c r="D66" s="37" t="s">
        <v>164</v>
      </c>
      <c r="E66" s="36" t="s">
        <v>1</v>
      </c>
      <c r="F66" s="36" t="s">
        <v>80</v>
      </c>
      <c r="G66" s="38" t="s">
        <v>54</v>
      </c>
    </row>
    <row r="67" spans="1:10" ht="27.6">
      <c r="A67" s="44">
        <v>45625</v>
      </c>
      <c r="B67" s="51">
        <v>45634</v>
      </c>
      <c r="C67" s="37" t="s">
        <v>84</v>
      </c>
      <c r="D67" s="37" t="s">
        <v>165</v>
      </c>
      <c r="E67" s="36" t="s">
        <v>1</v>
      </c>
      <c r="F67" s="36" t="s">
        <v>80</v>
      </c>
      <c r="G67" s="38" t="s">
        <v>54</v>
      </c>
    </row>
    <row r="68" spans="1:10" ht="27.6">
      <c r="A68" s="44">
        <v>45632</v>
      </c>
      <c r="B68" s="51">
        <v>45641</v>
      </c>
      <c r="C68" s="37" t="s">
        <v>85</v>
      </c>
      <c r="D68" s="37" t="s">
        <v>166</v>
      </c>
      <c r="E68" s="36" t="s">
        <v>1</v>
      </c>
      <c r="F68" s="36" t="s">
        <v>80</v>
      </c>
      <c r="G68" s="38" t="s">
        <v>54</v>
      </c>
    </row>
    <row r="69" spans="1:10" ht="27.6">
      <c r="A69" s="44">
        <v>45667</v>
      </c>
      <c r="B69" s="51">
        <v>45676</v>
      </c>
      <c r="C69" s="37" t="s">
        <v>86</v>
      </c>
      <c r="D69" s="37" t="s">
        <v>167</v>
      </c>
      <c r="E69" s="36" t="s">
        <v>1</v>
      </c>
      <c r="F69" s="36" t="s">
        <v>80</v>
      </c>
      <c r="G69" s="38" t="s">
        <v>54</v>
      </c>
    </row>
    <row r="70" spans="1:10" ht="27.6">
      <c r="A70" s="44">
        <v>45674</v>
      </c>
      <c r="B70" s="51">
        <v>45683</v>
      </c>
      <c r="C70" s="37" t="s">
        <v>87</v>
      </c>
      <c r="D70" s="37" t="s">
        <v>168</v>
      </c>
      <c r="E70" s="36" t="s">
        <v>1</v>
      </c>
      <c r="F70" s="36" t="s">
        <v>80</v>
      </c>
      <c r="G70" s="38" t="s">
        <v>54</v>
      </c>
    </row>
    <row r="71" spans="1:10" ht="52.8">
      <c r="A71" s="44" t="s">
        <v>34</v>
      </c>
      <c r="B71" s="51">
        <v>45696</v>
      </c>
      <c r="C71" s="37" t="s">
        <v>88</v>
      </c>
      <c r="D71" s="43" t="s">
        <v>185</v>
      </c>
      <c r="E71" s="36" t="s">
        <v>124</v>
      </c>
      <c r="F71" s="36" t="s">
        <v>80</v>
      </c>
      <c r="G71" s="38" t="s">
        <v>54</v>
      </c>
      <c r="H71" s="64"/>
    </row>
    <row r="72" spans="1:10" ht="27.6">
      <c r="A72" s="44" t="s">
        <v>34</v>
      </c>
      <c r="B72" s="51">
        <v>45696</v>
      </c>
      <c r="C72" s="37" t="s">
        <v>89</v>
      </c>
      <c r="D72" s="37" t="s">
        <v>169</v>
      </c>
      <c r="E72" s="36" t="s">
        <v>124</v>
      </c>
      <c r="F72" s="36" t="s">
        <v>80</v>
      </c>
      <c r="G72" s="38" t="s">
        <v>54</v>
      </c>
      <c r="H72" s="64"/>
    </row>
    <row r="73" spans="1:10" ht="41.4">
      <c r="A73" s="44" t="s">
        <v>34</v>
      </c>
      <c r="B73" s="51">
        <v>45697</v>
      </c>
      <c r="C73" s="37" t="s">
        <v>90</v>
      </c>
      <c r="D73" s="37" t="s">
        <v>170</v>
      </c>
      <c r="E73" s="36" t="s">
        <v>124</v>
      </c>
      <c r="F73" s="36" t="s">
        <v>80</v>
      </c>
      <c r="G73" s="38" t="s">
        <v>54</v>
      </c>
      <c r="H73" s="64"/>
    </row>
    <row r="74" spans="1:10" ht="41.4">
      <c r="A74" s="44" t="s">
        <v>34</v>
      </c>
      <c r="B74" s="51">
        <v>45590</v>
      </c>
      <c r="C74" s="37" t="s">
        <v>218</v>
      </c>
      <c r="D74" s="37" t="s">
        <v>171</v>
      </c>
      <c r="E74" s="36" t="s">
        <v>1</v>
      </c>
      <c r="F74" s="36" t="s">
        <v>80</v>
      </c>
      <c r="G74" s="38" t="s">
        <v>54</v>
      </c>
      <c r="H74" s="83"/>
    </row>
    <row r="75" spans="1:10">
      <c r="A75" s="44">
        <v>45593</v>
      </c>
      <c r="B75" s="51">
        <v>45632</v>
      </c>
      <c r="C75" s="37" t="s">
        <v>91</v>
      </c>
      <c r="D75" s="36" t="s">
        <v>276</v>
      </c>
      <c r="E75" s="36" t="s">
        <v>1</v>
      </c>
      <c r="F75" s="36" t="s">
        <v>80</v>
      </c>
      <c r="G75" s="38" t="s">
        <v>54</v>
      </c>
      <c r="H75" s="83"/>
    </row>
    <row r="76" spans="1:10">
      <c r="A76" s="44">
        <v>45593</v>
      </c>
      <c r="B76" s="51">
        <v>45667</v>
      </c>
      <c r="C76" s="36" t="s">
        <v>92</v>
      </c>
      <c r="D76" s="36" t="s">
        <v>277</v>
      </c>
      <c r="E76" s="36" t="s">
        <v>1</v>
      </c>
      <c r="F76" s="36" t="s">
        <v>80</v>
      </c>
      <c r="G76" s="38" t="s">
        <v>54</v>
      </c>
      <c r="H76" s="83"/>
    </row>
    <row r="77" spans="1:10">
      <c r="A77" s="44">
        <v>45593</v>
      </c>
      <c r="B77" s="51">
        <v>45688</v>
      </c>
      <c r="C77" s="36" t="s">
        <v>93</v>
      </c>
      <c r="D77" s="36" t="s">
        <v>278</v>
      </c>
      <c r="E77" s="36" t="s">
        <v>1</v>
      </c>
      <c r="F77" s="36" t="s">
        <v>80</v>
      </c>
      <c r="G77" s="38" t="s">
        <v>54</v>
      </c>
      <c r="H77" s="83"/>
    </row>
    <row r="78" spans="1:10" ht="27.6">
      <c r="A78" s="44" t="s">
        <v>34</v>
      </c>
      <c r="B78" s="51">
        <v>45710</v>
      </c>
      <c r="C78" s="37" t="s">
        <v>94</v>
      </c>
      <c r="D78" s="37" t="s">
        <v>172</v>
      </c>
      <c r="E78" s="36" t="s">
        <v>95</v>
      </c>
      <c r="F78" s="36" t="s">
        <v>80</v>
      </c>
      <c r="G78" s="38" t="s">
        <v>54</v>
      </c>
      <c r="H78" s="83"/>
      <c r="J78" s="82"/>
    </row>
    <row r="79" spans="1:10" ht="27.6">
      <c r="A79" s="44" t="s">
        <v>34</v>
      </c>
      <c r="B79" s="51">
        <v>45711</v>
      </c>
      <c r="C79" s="37" t="s">
        <v>96</v>
      </c>
      <c r="D79" s="37" t="s">
        <v>173</v>
      </c>
      <c r="E79" s="36" t="s">
        <v>95</v>
      </c>
      <c r="F79" s="36" t="s">
        <v>80</v>
      </c>
      <c r="G79" s="38" t="s">
        <v>54</v>
      </c>
    </row>
    <row r="80" spans="1:10" ht="18" customHeight="1">
      <c r="A80" s="44">
        <v>45748</v>
      </c>
      <c r="B80" s="51">
        <v>45945</v>
      </c>
      <c r="C80" s="37" t="s">
        <v>203</v>
      </c>
      <c r="D80" s="37" t="s">
        <v>204</v>
      </c>
      <c r="E80" s="36" t="s">
        <v>1</v>
      </c>
      <c r="F80" s="36" t="s">
        <v>80</v>
      </c>
      <c r="G80" s="38" t="s">
        <v>74</v>
      </c>
    </row>
    <row r="81" spans="1:10" ht="41.4">
      <c r="A81" s="44" t="s">
        <v>34</v>
      </c>
      <c r="B81" s="51">
        <v>45769</v>
      </c>
      <c r="C81" s="37" t="s">
        <v>214</v>
      </c>
      <c r="D81" s="37" t="s">
        <v>174</v>
      </c>
      <c r="E81" s="36" t="s">
        <v>1</v>
      </c>
      <c r="F81" s="36" t="s">
        <v>80</v>
      </c>
      <c r="G81" s="38" t="s">
        <v>74</v>
      </c>
      <c r="H81" s="83"/>
    </row>
    <row r="82" spans="1:10" ht="18" customHeight="1">
      <c r="A82" s="44">
        <v>45769</v>
      </c>
      <c r="B82" s="51">
        <v>45786</v>
      </c>
      <c r="C82" s="36" t="s">
        <v>97</v>
      </c>
      <c r="D82" s="37" t="s">
        <v>175</v>
      </c>
      <c r="E82" s="36" t="s">
        <v>1</v>
      </c>
      <c r="F82" s="36" t="s">
        <v>80</v>
      </c>
      <c r="G82" s="38" t="s">
        <v>74</v>
      </c>
      <c r="H82" s="83"/>
    </row>
    <row r="83" spans="1:10" ht="18" customHeight="1">
      <c r="A83" s="44">
        <v>45769</v>
      </c>
      <c r="B83" s="51">
        <v>45800</v>
      </c>
      <c r="C83" s="36" t="s">
        <v>98</v>
      </c>
      <c r="D83" s="37" t="s">
        <v>176</v>
      </c>
      <c r="E83" s="36" t="s">
        <v>1</v>
      </c>
      <c r="F83" s="36" t="s">
        <v>80</v>
      </c>
      <c r="G83" s="38" t="s">
        <v>74</v>
      </c>
      <c r="H83" s="83"/>
    </row>
    <row r="84" spans="1:10" ht="18" customHeight="1">
      <c r="A84" s="44">
        <v>45769</v>
      </c>
      <c r="B84" s="51">
        <v>45814</v>
      </c>
      <c r="C84" s="36" t="s">
        <v>99</v>
      </c>
      <c r="D84" s="37" t="s">
        <v>177</v>
      </c>
      <c r="E84" s="36" t="s">
        <v>1</v>
      </c>
      <c r="F84" s="36" t="s">
        <v>80</v>
      </c>
      <c r="G84" s="38" t="s">
        <v>74</v>
      </c>
      <c r="H84" s="83"/>
    </row>
    <row r="85" spans="1:10" ht="18" customHeight="1">
      <c r="A85" s="58" t="s">
        <v>34</v>
      </c>
      <c r="B85" s="51">
        <v>45836</v>
      </c>
      <c r="C85" s="36" t="s">
        <v>100</v>
      </c>
      <c r="D85" s="37" t="s">
        <v>178</v>
      </c>
      <c r="E85" s="36" t="s">
        <v>102</v>
      </c>
      <c r="F85" s="36" t="s">
        <v>80</v>
      </c>
      <c r="G85" s="38" t="s">
        <v>74</v>
      </c>
      <c r="H85" s="83"/>
    </row>
    <row r="86" spans="1:10" ht="18" customHeight="1">
      <c r="A86" s="44" t="s">
        <v>34</v>
      </c>
      <c r="B86" s="51">
        <v>45837</v>
      </c>
      <c r="C86" s="36" t="s">
        <v>101</v>
      </c>
      <c r="D86" s="37" t="s">
        <v>179</v>
      </c>
      <c r="E86" s="36" t="s">
        <v>102</v>
      </c>
      <c r="F86" s="36" t="s">
        <v>80</v>
      </c>
      <c r="G86" s="38" t="s">
        <v>74</v>
      </c>
      <c r="H86" s="83"/>
    </row>
    <row r="87" spans="1:10" ht="41.4">
      <c r="A87" s="44" t="s">
        <v>34</v>
      </c>
      <c r="B87" s="51">
        <v>45719</v>
      </c>
      <c r="C87" s="37" t="s">
        <v>183</v>
      </c>
      <c r="D87" s="37" t="s">
        <v>180</v>
      </c>
      <c r="E87" s="36" t="s">
        <v>34</v>
      </c>
      <c r="F87" s="36" t="s">
        <v>80</v>
      </c>
      <c r="G87" s="38" t="s">
        <v>74</v>
      </c>
      <c r="H87" s="84"/>
    </row>
    <row r="88" spans="1:10" ht="27.6">
      <c r="A88" s="124">
        <v>45772</v>
      </c>
      <c r="B88" s="92">
        <v>45907</v>
      </c>
      <c r="C88" s="125" t="s">
        <v>279</v>
      </c>
      <c r="D88" s="125" t="s">
        <v>280</v>
      </c>
      <c r="E88" s="126" t="s">
        <v>1</v>
      </c>
      <c r="F88" s="126" t="s">
        <v>80</v>
      </c>
      <c r="G88" s="127" t="s">
        <v>74</v>
      </c>
      <c r="H88" s="84"/>
    </row>
    <row r="89" spans="1:10">
      <c r="A89" s="124">
        <v>45772</v>
      </c>
      <c r="B89" s="51">
        <v>45781</v>
      </c>
      <c r="C89" s="36" t="s">
        <v>281</v>
      </c>
      <c r="D89" s="43" t="s">
        <v>282</v>
      </c>
      <c r="E89" s="36" t="s">
        <v>1</v>
      </c>
      <c r="F89" s="36" t="s">
        <v>80</v>
      </c>
      <c r="G89" s="38" t="s">
        <v>74</v>
      </c>
      <c r="H89" s="84"/>
    </row>
    <row r="90" spans="1:10">
      <c r="A90" s="124">
        <v>45786</v>
      </c>
      <c r="B90" s="51">
        <v>45795</v>
      </c>
      <c r="C90" s="36" t="s">
        <v>283</v>
      </c>
      <c r="D90" s="43" t="s">
        <v>284</v>
      </c>
      <c r="E90" s="36" t="s">
        <v>1</v>
      </c>
      <c r="F90" s="36" t="s">
        <v>80</v>
      </c>
      <c r="G90" s="38" t="s">
        <v>74</v>
      </c>
      <c r="H90" s="84"/>
    </row>
    <row r="91" spans="1:10">
      <c r="A91" s="124">
        <v>45800</v>
      </c>
      <c r="B91" s="51">
        <v>45809</v>
      </c>
      <c r="C91" s="36" t="s">
        <v>285</v>
      </c>
      <c r="D91" s="43" t="s">
        <v>286</v>
      </c>
      <c r="E91" s="36" t="s">
        <v>1</v>
      </c>
      <c r="F91" s="36" t="s">
        <v>80</v>
      </c>
      <c r="G91" s="38" t="s">
        <v>74</v>
      </c>
      <c r="H91" s="84"/>
    </row>
    <row r="92" spans="1:10">
      <c r="A92" s="124">
        <v>45821</v>
      </c>
      <c r="B92" s="51">
        <v>45830</v>
      </c>
      <c r="C92" s="36" t="s">
        <v>287</v>
      </c>
      <c r="D92" s="43" t="s">
        <v>288</v>
      </c>
      <c r="E92" s="36" t="s">
        <v>1</v>
      </c>
      <c r="F92" s="36" t="s">
        <v>80</v>
      </c>
      <c r="G92" s="38" t="s">
        <v>74</v>
      </c>
      <c r="H92" s="84"/>
    </row>
    <row r="93" spans="1:10">
      <c r="A93" s="124">
        <v>45835</v>
      </c>
      <c r="B93" s="51">
        <v>45844</v>
      </c>
      <c r="C93" s="36" t="s">
        <v>289</v>
      </c>
      <c r="D93" s="43" t="s">
        <v>290</v>
      </c>
      <c r="E93" s="36" t="s">
        <v>1</v>
      </c>
      <c r="F93" s="36" t="s">
        <v>80</v>
      </c>
      <c r="G93" s="38" t="s">
        <v>74</v>
      </c>
      <c r="H93" s="84"/>
    </row>
    <row r="94" spans="1:10">
      <c r="A94" s="124">
        <v>45884</v>
      </c>
      <c r="B94" s="51">
        <v>45893</v>
      </c>
      <c r="C94" s="36" t="s">
        <v>291</v>
      </c>
      <c r="D94" s="43" t="s">
        <v>292</v>
      </c>
      <c r="E94" s="36" t="s">
        <v>1</v>
      </c>
      <c r="F94" s="36" t="s">
        <v>80</v>
      </c>
      <c r="G94" s="38" t="s">
        <v>74</v>
      </c>
      <c r="H94" s="84"/>
    </row>
    <row r="95" spans="1:10">
      <c r="A95" s="124">
        <v>45898</v>
      </c>
      <c r="B95" s="51">
        <v>45907</v>
      </c>
      <c r="C95" s="36" t="s">
        <v>293</v>
      </c>
      <c r="D95" s="43" t="s">
        <v>294</v>
      </c>
      <c r="E95" s="36" t="s">
        <v>1</v>
      </c>
      <c r="F95" s="36" t="s">
        <v>80</v>
      </c>
      <c r="G95" s="38" t="s">
        <v>74</v>
      </c>
      <c r="H95" s="84"/>
    </row>
    <row r="96" spans="1:10" ht="41.4">
      <c r="A96" s="44" t="s">
        <v>34</v>
      </c>
      <c r="B96" s="51">
        <v>45928</v>
      </c>
      <c r="C96" s="37" t="s">
        <v>247</v>
      </c>
      <c r="D96" s="37" t="s">
        <v>184</v>
      </c>
      <c r="E96" s="36" t="s">
        <v>52</v>
      </c>
      <c r="F96" s="36" t="s">
        <v>80</v>
      </c>
      <c r="G96" s="38" t="s">
        <v>74</v>
      </c>
      <c r="H96" s="83"/>
      <c r="J96" s="82"/>
    </row>
    <row r="97" spans="1:8">
      <c r="A97" s="44" t="s">
        <v>34</v>
      </c>
      <c r="B97" s="51">
        <v>45830</v>
      </c>
      <c r="C97" s="36" t="s">
        <v>103</v>
      </c>
      <c r="D97" s="37" t="s">
        <v>186</v>
      </c>
      <c r="E97" s="36" t="s">
        <v>52</v>
      </c>
      <c r="F97" s="36" t="s">
        <v>80</v>
      </c>
      <c r="G97" s="38" t="s">
        <v>74</v>
      </c>
      <c r="H97" s="83"/>
    </row>
    <row r="98" spans="1:8" ht="27.6">
      <c r="A98" s="44" t="s">
        <v>34</v>
      </c>
      <c r="B98" s="51">
        <v>45934</v>
      </c>
      <c r="C98" s="36" t="s">
        <v>104</v>
      </c>
      <c r="D98" s="37" t="s">
        <v>187</v>
      </c>
      <c r="E98" s="36" t="s">
        <v>52</v>
      </c>
      <c r="F98" s="36" t="s">
        <v>80</v>
      </c>
      <c r="G98" s="38" t="s">
        <v>74</v>
      </c>
      <c r="H98" s="83"/>
    </row>
    <row r="99" spans="1:8" ht="27.6">
      <c r="A99" s="44" t="s">
        <v>34</v>
      </c>
      <c r="B99" s="51">
        <v>45935</v>
      </c>
      <c r="C99" s="36" t="s">
        <v>105</v>
      </c>
      <c r="D99" s="37" t="s">
        <v>188</v>
      </c>
      <c r="E99" s="36" t="s">
        <v>52</v>
      </c>
      <c r="F99" s="36" t="s">
        <v>80</v>
      </c>
      <c r="G99" s="38" t="s">
        <v>74</v>
      </c>
      <c r="H99" s="83"/>
    </row>
    <row r="100" spans="1:8" ht="41.4">
      <c r="A100" s="44">
        <v>45716</v>
      </c>
      <c r="B100" s="51">
        <v>45718</v>
      </c>
      <c r="C100" s="37" t="s">
        <v>106</v>
      </c>
      <c r="D100" s="37" t="s">
        <v>189</v>
      </c>
      <c r="E100" s="36" t="s">
        <v>95</v>
      </c>
      <c r="F100" s="37" t="s">
        <v>107</v>
      </c>
      <c r="G100" s="38" t="s">
        <v>54</v>
      </c>
      <c r="H100" s="83"/>
    </row>
    <row r="101" spans="1:8" ht="27.6">
      <c r="A101" s="44">
        <v>45900</v>
      </c>
      <c r="B101" s="51">
        <v>45907</v>
      </c>
      <c r="C101" s="37" t="s">
        <v>108</v>
      </c>
      <c r="D101" s="37" t="s">
        <v>190</v>
      </c>
      <c r="E101" s="36" t="s">
        <v>102</v>
      </c>
      <c r="F101" s="43" t="s">
        <v>120</v>
      </c>
      <c r="G101" s="38" t="s">
        <v>109</v>
      </c>
      <c r="H101" s="83"/>
    </row>
    <row r="102" spans="1:8" ht="55.2">
      <c r="A102" s="44" t="s">
        <v>34</v>
      </c>
      <c r="B102" s="51">
        <v>45611</v>
      </c>
      <c r="C102" s="37" t="s">
        <v>236</v>
      </c>
      <c r="D102" s="37" t="s">
        <v>237</v>
      </c>
      <c r="E102" s="36" t="s">
        <v>1</v>
      </c>
      <c r="F102" s="37" t="s">
        <v>107</v>
      </c>
      <c r="G102" s="38" t="s">
        <v>54</v>
      </c>
      <c r="H102" s="83"/>
    </row>
    <row r="103" spans="1:8" ht="33.75" customHeight="1">
      <c r="A103" s="44">
        <v>45621</v>
      </c>
      <c r="B103" s="51">
        <v>45632</v>
      </c>
      <c r="C103" s="37" t="s">
        <v>228</v>
      </c>
      <c r="D103" s="37" t="s">
        <v>232</v>
      </c>
      <c r="E103" s="36" t="s">
        <v>1</v>
      </c>
      <c r="F103" s="37" t="s">
        <v>107</v>
      </c>
      <c r="G103" s="38" t="s">
        <v>54</v>
      </c>
      <c r="H103" s="83"/>
    </row>
    <row r="104" spans="1:8" ht="33.75" customHeight="1">
      <c r="A104" s="44">
        <v>45621</v>
      </c>
      <c r="B104" s="51">
        <v>45667</v>
      </c>
      <c r="C104" s="37" t="s">
        <v>229</v>
      </c>
      <c r="D104" s="37" t="s">
        <v>234</v>
      </c>
      <c r="E104" s="36" t="s">
        <v>1</v>
      </c>
      <c r="F104" s="37" t="s">
        <v>107</v>
      </c>
      <c r="G104" s="38" t="s">
        <v>54</v>
      </c>
      <c r="H104" s="83"/>
    </row>
    <row r="105" spans="1:8" ht="33.75" customHeight="1">
      <c r="A105" s="44">
        <v>45621</v>
      </c>
      <c r="B105" s="51">
        <v>45688</v>
      </c>
      <c r="C105" s="37" t="s">
        <v>230</v>
      </c>
      <c r="D105" s="37" t="s">
        <v>233</v>
      </c>
      <c r="E105" s="36" t="s">
        <v>1</v>
      </c>
      <c r="F105" s="37" t="s">
        <v>107</v>
      </c>
      <c r="G105" s="38" t="s">
        <v>54</v>
      </c>
      <c r="H105" s="83"/>
    </row>
    <row r="106" spans="1:8" ht="32.25" customHeight="1">
      <c r="A106" s="44" t="s">
        <v>34</v>
      </c>
      <c r="B106" s="51">
        <v>45709</v>
      </c>
      <c r="C106" s="37" t="s">
        <v>231</v>
      </c>
      <c r="D106" s="37" t="s">
        <v>235</v>
      </c>
      <c r="E106" s="36" t="s">
        <v>95</v>
      </c>
      <c r="F106" s="37" t="s">
        <v>107</v>
      </c>
      <c r="G106" s="38" t="s">
        <v>54</v>
      </c>
      <c r="H106" s="83"/>
    </row>
    <row r="107" spans="1:8" ht="32.25" customHeight="1">
      <c r="A107" s="59" t="s">
        <v>34</v>
      </c>
      <c r="B107" s="68">
        <v>45709</v>
      </c>
      <c r="C107" s="45" t="s">
        <v>250</v>
      </c>
      <c r="D107" s="45" t="s">
        <v>251</v>
      </c>
      <c r="E107" s="36" t="s">
        <v>95</v>
      </c>
      <c r="F107" s="37" t="s">
        <v>107</v>
      </c>
      <c r="G107" s="38" t="s">
        <v>54</v>
      </c>
      <c r="H107" s="83"/>
    </row>
    <row r="108" spans="1:8" ht="32.25" customHeight="1">
      <c r="A108" s="59">
        <v>45566</v>
      </c>
      <c r="B108" s="68">
        <v>45747</v>
      </c>
      <c r="C108" s="45" t="s">
        <v>238</v>
      </c>
      <c r="D108" s="45" t="s">
        <v>239</v>
      </c>
      <c r="E108" s="46" t="s">
        <v>1</v>
      </c>
      <c r="F108" s="36" t="s">
        <v>80</v>
      </c>
      <c r="G108" s="38" t="s">
        <v>54</v>
      </c>
    </row>
    <row r="109" spans="1:8" ht="32.25" customHeight="1">
      <c r="A109" s="44">
        <v>45792</v>
      </c>
      <c r="B109" s="51">
        <v>45910</v>
      </c>
      <c r="C109" s="37" t="s">
        <v>240</v>
      </c>
      <c r="D109" s="37" t="s">
        <v>241</v>
      </c>
      <c r="E109" s="36" t="s">
        <v>1</v>
      </c>
      <c r="F109" s="36" t="s">
        <v>80</v>
      </c>
      <c r="G109" s="38" t="s">
        <v>74</v>
      </c>
    </row>
    <row r="110" spans="1:8" ht="32.25" customHeight="1">
      <c r="A110" s="60">
        <v>45877</v>
      </c>
      <c r="B110" s="61">
        <v>45879</v>
      </c>
      <c r="C110" s="32" t="s">
        <v>273</v>
      </c>
      <c r="D110" s="32" t="s">
        <v>274</v>
      </c>
      <c r="E110" s="32" t="s">
        <v>275</v>
      </c>
      <c r="F110" s="32" t="s">
        <v>107</v>
      </c>
      <c r="G110" s="48" t="s">
        <v>256</v>
      </c>
    </row>
    <row r="111" spans="1:8" ht="32.25" customHeight="1">
      <c r="A111" s="60">
        <v>45884</v>
      </c>
      <c r="B111" s="61">
        <v>45886</v>
      </c>
      <c r="C111" s="32" t="s">
        <v>273</v>
      </c>
      <c r="D111" s="32" t="s">
        <v>274</v>
      </c>
      <c r="E111" s="85" t="s">
        <v>275</v>
      </c>
      <c r="F111" s="32" t="s">
        <v>107</v>
      </c>
      <c r="G111" s="48" t="s">
        <v>256</v>
      </c>
    </row>
    <row r="112" spans="1:8" ht="27.6">
      <c r="A112" s="60" t="s">
        <v>34</v>
      </c>
      <c r="B112" s="61">
        <v>45703</v>
      </c>
      <c r="C112" s="32" t="s">
        <v>110</v>
      </c>
      <c r="D112" s="32" t="s">
        <v>191</v>
      </c>
      <c r="E112" s="32" t="s">
        <v>112</v>
      </c>
      <c r="F112" s="47" t="s">
        <v>80</v>
      </c>
      <c r="G112" s="48" t="s">
        <v>54</v>
      </c>
    </row>
    <row r="113" spans="1:7" ht="27.6">
      <c r="A113" s="60" t="s">
        <v>34</v>
      </c>
      <c r="B113" s="61">
        <v>45704</v>
      </c>
      <c r="C113" s="32" t="s">
        <v>111</v>
      </c>
      <c r="D113" s="32" t="s">
        <v>192</v>
      </c>
      <c r="E113" s="32" t="s">
        <v>112</v>
      </c>
      <c r="F113" s="47" t="s">
        <v>53</v>
      </c>
      <c r="G113" s="48" t="s">
        <v>54</v>
      </c>
    </row>
    <row r="114" spans="1:7" ht="27.6">
      <c r="A114" s="60" t="s">
        <v>34</v>
      </c>
      <c r="B114" s="61">
        <v>45731</v>
      </c>
      <c r="C114" s="47" t="s">
        <v>113</v>
      </c>
      <c r="D114" s="32" t="s">
        <v>193</v>
      </c>
      <c r="E114" s="47" t="s">
        <v>60</v>
      </c>
      <c r="F114" s="47" t="s">
        <v>80</v>
      </c>
      <c r="G114" s="48" t="s">
        <v>54</v>
      </c>
    </row>
    <row r="115" spans="1:7" ht="27.6">
      <c r="A115" s="60" t="s">
        <v>34</v>
      </c>
      <c r="B115" s="61">
        <v>45732</v>
      </c>
      <c r="C115" s="47" t="s">
        <v>114</v>
      </c>
      <c r="D115" s="32" t="s">
        <v>194</v>
      </c>
      <c r="E115" s="47" t="s">
        <v>60</v>
      </c>
      <c r="F115" s="47" t="s">
        <v>53</v>
      </c>
      <c r="G115" s="48" t="s">
        <v>54</v>
      </c>
    </row>
    <row r="116" spans="1:7" ht="33.75" customHeight="1">
      <c r="A116" s="60" t="s">
        <v>34</v>
      </c>
      <c r="B116" s="61">
        <v>45913</v>
      </c>
      <c r="C116" s="32" t="s">
        <v>115</v>
      </c>
      <c r="D116" s="32" t="s">
        <v>195</v>
      </c>
      <c r="E116" s="32" t="s">
        <v>217</v>
      </c>
      <c r="F116" s="47" t="s">
        <v>80</v>
      </c>
      <c r="G116" s="48" t="s">
        <v>74</v>
      </c>
    </row>
    <row r="117" spans="1:7" ht="27.6">
      <c r="A117" s="60" t="s">
        <v>34</v>
      </c>
      <c r="B117" s="61">
        <v>45941</v>
      </c>
      <c r="C117" s="47" t="s">
        <v>116</v>
      </c>
      <c r="D117" s="32" t="s">
        <v>196</v>
      </c>
      <c r="E117" s="47" t="s">
        <v>118</v>
      </c>
      <c r="F117" s="47" t="s">
        <v>80</v>
      </c>
      <c r="G117" s="48" t="s">
        <v>74</v>
      </c>
    </row>
    <row r="118" spans="1:7" ht="27.6">
      <c r="A118" s="60" t="s">
        <v>34</v>
      </c>
      <c r="B118" s="61">
        <v>45941</v>
      </c>
      <c r="C118" s="47" t="s">
        <v>117</v>
      </c>
      <c r="D118" s="32" t="s">
        <v>197</v>
      </c>
      <c r="E118" s="47" t="s">
        <v>119</v>
      </c>
      <c r="F118" s="47" t="s">
        <v>53</v>
      </c>
      <c r="G118" s="48" t="s">
        <v>69</v>
      </c>
    </row>
    <row r="119" spans="1:7" ht="27.6">
      <c r="A119" s="60" t="s">
        <v>34</v>
      </c>
      <c r="B119" s="61">
        <v>45920</v>
      </c>
      <c r="C119" s="32" t="s">
        <v>269</v>
      </c>
      <c r="D119" s="32" t="s">
        <v>270</v>
      </c>
      <c r="E119" s="47" t="s">
        <v>78</v>
      </c>
      <c r="F119" s="33" t="s">
        <v>120</v>
      </c>
      <c r="G119" s="48" t="s">
        <v>121</v>
      </c>
    </row>
    <row r="120" spans="1:7" ht="27.6">
      <c r="A120" s="60">
        <v>45940</v>
      </c>
      <c r="B120" s="61">
        <v>45941</v>
      </c>
      <c r="C120" s="47" t="s">
        <v>122</v>
      </c>
      <c r="D120" s="32" t="s">
        <v>198</v>
      </c>
      <c r="E120" s="47" t="s">
        <v>124</v>
      </c>
      <c r="F120" s="47" t="s">
        <v>80</v>
      </c>
      <c r="G120" s="48" t="s">
        <v>54</v>
      </c>
    </row>
    <row r="121" spans="1:7" ht="33" customHeight="1" thickBot="1">
      <c r="A121" s="62" t="s">
        <v>34</v>
      </c>
      <c r="B121" s="63">
        <v>45942</v>
      </c>
      <c r="C121" s="34" t="s">
        <v>123</v>
      </c>
      <c r="D121" s="34" t="s">
        <v>199</v>
      </c>
      <c r="E121" s="49" t="s">
        <v>124</v>
      </c>
      <c r="F121" s="34" t="s">
        <v>107</v>
      </c>
      <c r="G121" s="50" t="s">
        <v>54</v>
      </c>
    </row>
    <row r="122" spans="1:7" ht="10.5" customHeight="1" thickTop="1" thickBot="1">
      <c r="A122" s="35"/>
      <c r="B122" s="35"/>
      <c r="C122" s="35"/>
      <c r="D122" s="35"/>
      <c r="E122" s="35"/>
      <c r="F122" s="35"/>
      <c r="G122" s="35"/>
    </row>
    <row r="123" spans="1:7" ht="39" customHeight="1" thickTop="1" thickBot="1">
      <c r="A123" s="94" t="s">
        <v>200</v>
      </c>
      <c r="B123" s="95"/>
      <c r="C123" s="95"/>
      <c r="D123" s="95"/>
      <c r="E123" s="95"/>
      <c r="F123" s="95"/>
      <c r="G123" s="96"/>
    </row>
    <row r="124" spans="1:7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3:G123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2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9CB2-B5A7-4FD4-8189-BF73B35EC102}">
  <sheetPr>
    <tabColor rgb="FF00FFFF"/>
    <pageSetUpPr fitToPage="1"/>
  </sheetPr>
  <dimension ref="A1:AM124"/>
  <sheetViews>
    <sheetView zoomScaleNormal="100" workbookViewId="0">
      <selection activeCell="J21" sqref="J21"/>
    </sheetView>
  </sheetViews>
  <sheetFormatPr baseColWidth="10" defaultColWidth="11" defaultRowHeight="13.8"/>
  <cols>
    <col min="1" max="2" width="15.19921875" style="24" bestFit="1" customWidth="1"/>
    <col min="3" max="3" width="34.09765625" style="24" customWidth="1"/>
    <col min="4" max="4" width="30.3984375" style="24" customWidth="1"/>
    <col min="5" max="5" width="14.19921875" style="24" customWidth="1"/>
    <col min="6" max="6" width="17.5" style="24" bestFit="1" customWidth="1"/>
    <col min="7" max="7" width="13.3984375" style="24" bestFit="1" customWidth="1"/>
    <col min="8" max="8" width="10.796875" style="24" customWidth="1"/>
    <col min="9" max="9" width="5.09765625" style="24" bestFit="1" customWidth="1"/>
    <col min="10" max="10" width="14.296875" style="24" bestFit="1" customWidth="1"/>
    <col min="11" max="11" width="15.09765625" style="24" customWidth="1"/>
    <col min="12" max="16384" width="11" style="24"/>
  </cols>
  <sheetData>
    <row r="1" spans="1:39" ht="15" customHeight="1">
      <c r="E1" s="97" t="s">
        <v>125</v>
      </c>
      <c r="F1" s="97"/>
      <c r="G1" s="42">
        <v>45518</v>
      </c>
    </row>
    <row r="2" spans="1:39" ht="15" customHeight="1"/>
    <row r="3" spans="1:39" ht="15" customHeight="1">
      <c r="E3" s="98" t="s">
        <v>207</v>
      </c>
      <c r="F3" s="99"/>
      <c r="G3" s="100"/>
    </row>
    <row r="4" spans="1:39" ht="15" customHeight="1">
      <c r="E4" s="101"/>
      <c r="F4" s="101"/>
      <c r="G4" s="101"/>
    </row>
    <row r="5" spans="1:39" ht="15" customHeight="1">
      <c r="I5" s="41" t="s">
        <v>213</v>
      </c>
      <c r="J5" s="40" t="s">
        <v>208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9"/>
      <c r="J6" s="4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1">
      <c r="A7" s="102" t="s">
        <v>28</v>
      </c>
      <c r="B7" s="102"/>
      <c r="C7" s="102"/>
      <c r="D7" s="102">
        <v>2025</v>
      </c>
      <c r="E7" s="86"/>
      <c r="F7" s="86"/>
      <c r="I7" s="39" t="s">
        <v>212</v>
      </c>
      <c r="J7" s="40" t="s">
        <v>246</v>
      </c>
    </row>
    <row r="8" spans="1:39" ht="21">
      <c r="A8" s="102" t="s">
        <v>29</v>
      </c>
      <c r="B8" s="102"/>
      <c r="C8" s="102"/>
      <c r="D8" s="102"/>
      <c r="E8" s="86"/>
      <c r="F8" s="86"/>
      <c r="I8" s="39" t="s">
        <v>209</v>
      </c>
      <c r="J8" s="40" t="s">
        <v>210</v>
      </c>
    </row>
    <row r="9" spans="1:39" ht="6.75" customHeight="1" thickBot="1">
      <c r="A9" s="86"/>
      <c r="B9" s="86"/>
      <c r="C9" s="86"/>
      <c r="D9" s="86"/>
      <c r="E9" s="86"/>
      <c r="F9" s="86"/>
    </row>
    <row r="10" spans="1:39" ht="28.8" thickTop="1" thickBot="1">
      <c r="A10" s="87" t="s">
        <v>33</v>
      </c>
      <c r="B10" s="88" t="s">
        <v>36</v>
      </c>
      <c r="C10" s="89" t="s">
        <v>35</v>
      </c>
      <c r="D10" s="90" t="s">
        <v>22</v>
      </c>
      <c r="E10" s="90" t="s">
        <v>31</v>
      </c>
      <c r="F10" s="91" t="s">
        <v>30</v>
      </c>
      <c r="G10" s="31" t="s">
        <v>32</v>
      </c>
    </row>
    <row r="11" spans="1:39" ht="14.4" thickTop="1">
      <c r="A11" s="69">
        <v>45675</v>
      </c>
      <c r="B11" s="70">
        <v>45676</v>
      </c>
      <c r="C11" s="53" t="s">
        <v>258</v>
      </c>
      <c r="D11" s="56" t="s">
        <v>257</v>
      </c>
      <c r="E11" s="56" t="s">
        <v>34</v>
      </c>
      <c r="F11" s="56" t="s">
        <v>34</v>
      </c>
      <c r="G11" s="57" t="s">
        <v>34</v>
      </c>
    </row>
    <row r="12" spans="1:39">
      <c r="A12" s="71">
        <v>45864</v>
      </c>
      <c r="B12" s="72">
        <v>45865</v>
      </c>
      <c r="C12" s="37" t="s">
        <v>258</v>
      </c>
      <c r="D12" s="56" t="s">
        <v>257</v>
      </c>
      <c r="E12" s="36" t="s">
        <v>34</v>
      </c>
      <c r="F12" s="36" t="s">
        <v>34</v>
      </c>
      <c r="G12" s="38" t="s">
        <v>34</v>
      </c>
    </row>
    <row r="13" spans="1:39" ht="41.4">
      <c r="A13" s="71" t="s">
        <v>34</v>
      </c>
      <c r="B13" s="72">
        <v>45816</v>
      </c>
      <c r="C13" s="37" t="s">
        <v>205</v>
      </c>
      <c r="D13" s="37" t="s">
        <v>126</v>
      </c>
      <c r="E13" s="36" t="s">
        <v>34</v>
      </c>
      <c r="F13" s="36" t="s">
        <v>27</v>
      </c>
      <c r="G13" s="38" t="s">
        <v>23</v>
      </c>
      <c r="H13" s="83"/>
    </row>
    <row r="14" spans="1:39" ht="16.5" customHeight="1">
      <c r="A14" s="71">
        <v>45825</v>
      </c>
      <c r="B14" s="72">
        <v>45829</v>
      </c>
      <c r="C14" s="37" t="s">
        <v>40</v>
      </c>
      <c r="D14" s="36" t="s">
        <v>127</v>
      </c>
      <c r="E14" s="36" t="s">
        <v>1</v>
      </c>
      <c r="F14" s="36" t="s">
        <v>27</v>
      </c>
      <c r="G14" s="38" t="s">
        <v>23</v>
      </c>
      <c r="H14" s="83"/>
    </row>
    <row r="15" spans="1:39">
      <c r="A15" s="71">
        <v>45832</v>
      </c>
      <c r="B15" s="72">
        <v>45836</v>
      </c>
      <c r="C15" s="37" t="s">
        <v>41</v>
      </c>
      <c r="D15" s="36" t="s">
        <v>128</v>
      </c>
      <c r="E15" s="36" t="s">
        <v>1</v>
      </c>
      <c r="F15" s="36" t="s">
        <v>27</v>
      </c>
      <c r="G15" s="38" t="s">
        <v>23</v>
      </c>
      <c r="H15" s="83"/>
    </row>
    <row r="16" spans="1:39">
      <c r="A16" s="71">
        <v>45839</v>
      </c>
      <c r="B16" s="72">
        <v>45843</v>
      </c>
      <c r="C16" s="37" t="s">
        <v>211</v>
      </c>
      <c r="D16" s="36" t="s">
        <v>129</v>
      </c>
      <c r="E16" s="36" t="s">
        <v>1</v>
      </c>
      <c r="F16" s="36" t="s">
        <v>27</v>
      </c>
      <c r="G16" s="38" t="s">
        <v>23</v>
      </c>
      <c r="H16" s="83"/>
    </row>
    <row r="17" spans="1:8">
      <c r="A17" s="71" t="s">
        <v>34</v>
      </c>
      <c r="B17" s="72">
        <v>45906</v>
      </c>
      <c r="C17" s="37" t="s">
        <v>42</v>
      </c>
      <c r="D17" s="37" t="s">
        <v>132</v>
      </c>
      <c r="E17" s="36" t="s">
        <v>248</v>
      </c>
      <c r="F17" s="36" t="s">
        <v>27</v>
      </c>
      <c r="G17" s="38" t="s">
        <v>23</v>
      </c>
      <c r="H17" s="83"/>
    </row>
    <row r="18" spans="1:8" ht="45.75" customHeight="1">
      <c r="A18" s="71">
        <v>45717</v>
      </c>
      <c r="B18" s="72">
        <v>45823</v>
      </c>
      <c r="C18" s="37" t="s">
        <v>223</v>
      </c>
      <c r="D18" s="37" t="s">
        <v>227</v>
      </c>
      <c r="E18" s="36" t="s">
        <v>1</v>
      </c>
      <c r="F18" s="36" t="s">
        <v>27</v>
      </c>
      <c r="G18" s="38" t="s">
        <v>23</v>
      </c>
    </row>
    <row r="19" spans="1:8">
      <c r="A19" s="73">
        <v>45870</v>
      </c>
      <c r="B19" s="74">
        <v>45915</v>
      </c>
      <c r="C19" s="37" t="s">
        <v>224</v>
      </c>
      <c r="D19" s="37" t="s">
        <v>263</v>
      </c>
      <c r="E19" s="36" t="s">
        <v>1</v>
      </c>
      <c r="F19" s="36" t="s">
        <v>27</v>
      </c>
      <c r="G19" s="38" t="s">
        <v>23</v>
      </c>
    </row>
    <row r="20" spans="1:8">
      <c r="A20" s="71" t="s">
        <v>34</v>
      </c>
      <c r="B20" s="72">
        <v>45956</v>
      </c>
      <c r="C20" s="37" t="s">
        <v>225</v>
      </c>
      <c r="D20" s="37" t="s">
        <v>226</v>
      </c>
      <c r="E20" s="36" t="s">
        <v>102</v>
      </c>
      <c r="F20" s="36" t="s">
        <v>27</v>
      </c>
      <c r="G20" s="38" t="s">
        <v>23</v>
      </c>
      <c r="H20" s="83"/>
    </row>
    <row r="21" spans="1:8" ht="33" customHeight="1">
      <c r="A21" s="73">
        <v>45717</v>
      </c>
      <c r="B21" s="74">
        <v>45799</v>
      </c>
      <c r="C21" s="37" t="s">
        <v>43</v>
      </c>
      <c r="D21" s="37" t="s">
        <v>130</v>
      </c>
      <c r="E21" s="36" t="s">
        <v>1</v>
      </c>
      <c r="F21" s="36" t="s">
        <v>2</v>
      </c>
      <c r="G21" s="38" t="s">
        <v>25</v>
      </c>
    </row>
    <row r="22" spans="1:8" ht="28.5" customHeight="1">
      <c r="A22" s="73" t="s">
        <v>34</v>
      </c>
      <c r="B22" s="74">
        <v>45907</v>
      </c>
      <c r="C22" s="37" t="s">
        <v>44</v>
      </c>
      <c r="D22" s="36" t="s">
        <v>131</v>
      </c>
      <c r="E22" s="36" t="s">
        <v>0</v>
      </c>
      <c r="F22" s="37" t="s">
        <v>26</v>
      </c>
      <c r="G22" s="38" t="s">
        <v>25</v>
      </c>
      <c r="H22" s="83"/>
    </row>
    <row r="23" spans="1:8" ht="28.5" customHeight="1">
      <c r="A23" s="73" t="s">
        <v>34</v>
      </c>
      <c r="B23" s="74">
        <v>45900</v>
      </c>
      <c r="C23" s="37" t="s">
        <v>261</v>
      </c>
      <c r="D23" s="37" t="s">
        <v>271</v>
      </c>
      <c r="E23" s="36" t="s">
        <v>1</v>
      </c>
      <c r="F23" s="36" t="s">
        <v>27</v>
      </c>
      <c r="G23" s="38" t="s">
        <v>23</v>
      </c>
      <c r="H23" s="83"/>
    </row>
    <row r="24" spans="1:8" ht="33" customHeight="1">
      <c r="A24" s="73" t="s">
        <v>34</v>
      </c>
      <c r="B24" s="74">
        <v>45920</v>
      </c>
      <c r="C24" s="37" t="s">
        <v>45</v>
      </c>
      <c r="D24" s="37" t="s">
        <v>272</v>
      </c>
      <c r="E24" s="36" t="s">
        <v>249</v>
      </c>
      <c r="F24" s="36" t="s">
        <v>27</v>
      </c>
      <c r="G24" s="38" t="s">
        <v>23</v>
      </c>
      <c r="H24" s="83"/>
    </row>
    <row r="25" spans="1:8" ht="27.6">
      <c r="A25" s="73">
        <v>45778</v>
      </c>
      <c r="B25" s="74">
        <v>45808</v>
      </c>
      <c r="C25" s="37" t="s">
        <v>46</v>
      </c>
      <c r="D25" s="37" t="s">
        <v>264</v>
      </c>
      <c r="E25" s="36" t="s">
        <v>1</v>
      </c>
      <c r="F25" s="36" t="s">
        <v>27</v>
      </c>
      <c r="G25" s="38" t="s">
        <v>23</v>
      </c>
    </row>
    <row r="26" spans="1:8" ht="27.6">
      <c r="A26" s="73">
        <v>45809</v>
      </c>
      <c r="B26" s="74">
        <v>45838</v>
      </c>
      <c r="C26" s="37" t="s">
        <v>47</v>
      </c>
      <c r="D26" s="37" t="s">
        <v>265</v>
      </c>
      <c r="E26" s="36" t="s">
        <v>1</v>
      </c>
      <c r="F26" s="36" t="s">
        <v>27</v>
      </c>
      <c r="G26" s="38" t="s">
        <v>23</v>
      </c>
    </row>
    <row r="27" spans="1:8" ht="27.6">
      <c r="A27" s="73">
        <v>45839</v>
      </c>
      <c r="B27" s="74">
        <v>45900</v>
      </c>
      <c r="C27" s="37" t="s">
        <v>48</v>
      </c>
      <c r="D27" s="37" t="s">
        <v>266</v>
      </c>
      <c r="E27" s="36" t="s">
        <v>1</v>
      </c>
      <c r="F27" s="36" t="s">
        <v>27</v>
      </c>
      <c r="G27" s="38" t="s">
        <v>23</v>
      </c>
    </row>
    <row r="28" spans="1:8" ht="27.6">
      <c r="A28" s="73" t="s">
        <v>34</v>
      </c>
      <c r="B28" s="74">
        <v>45902</v>
      </c>
      <c r="C28" s="37" t="s">
        <v>262</v>
      </c>
      <c r="D28" s="37" t="s">
        <v>267</v>
      </c>
      <c r="E28" s="36" t="s">
        <v>1</v>
      </c>
      <c r="F28" s="36" t="s">
        <v>27</v>
      </c>
      <c r="G28" s="38" t="s">
        <v>23</v>
      </c>
      <c r="H28" s="83"/>
    </row>
    <row r="29" spans="1:8" ht="27.6">
      <c r="A29" s="73" t="s">
        <v>34</v>
      </c>
      <c r="B29" s="74">
        <v>45920</v>
      </c>
      <c r="C29" s="37" t="s">
        <v>49</v>
      </c>
      <c r="D29" s="37" t="s">
        <v>268</v>
      </c>
      <c r="E29" s="36" t="s">
        <v>249</v>
      </c>
      <c r="F29" s="36" t="s">
        <v>27</v>
      </c>
      <c r="G29" s="38" t="s">
        <v>23</v>
      </c>
      <c r="H29" s="83"/>
    </row>
    <row r="30" spans="1:8" ht="27.6">
      <c r="A30" s="73" t="s">
        <v>34</v>
      </c>
      <c r="B30" s="74">
        <v>45955</v>
      </c>
      <c r="C30" s="37" t="s">
        <v>242</v>
      </c>
      <c r="D30" s="37" t="s">
        <v>243</v>
      </c>
      <c r="E30" s="36" t="s">
        <v>102</v>
      </c>
      <c r="F30" s="43" t="s">
        <v>120</v>
      </c>
      <c r="G30" s="38" t="s">
        <v>244</v>
      </c>
      <c r="H30" s="83"/>
    </row>
    <row r="31" spans="1:8">
      <c r="A31" s="73">
        <v>45731</v>
      </c>
      <c r="B31" s="74">
        <v>45930</v>
      </c>
      <c r="C31" s="37" t="s">
        <v>221</v>
      </c>
      <c r="D31" s="37" t="s">
        <v>222</v>
      </c>
      <c r="E31" s="36" t="s">
        <v>1</v>
      </c>
      <c r="F31" s="37" t="s">
        <v>27</v>
      </c>
      <c r="G31" s="38" t="s">
        <v>23</v>
      </c>
    </row>
    <row r="32" spans="1:8" ht="16.2" customHeight="1">
      <c r="A32" s="73">
        <v>45731</v>
      </c>
      <c r="B32" s="74">
        <v>45930</v>
      </c>
      <c r="C32" s="37" t="s">
        <v>219</v>
      </c>
      <c r="D32" s="37" t="s">
        <v>220</v>
      </c>
      <c r="E32" s="36" t="s">
        <v>1</v>
      </c>
      <c r="F32" s="37" t="s">
        <v>53</v>
      </c>
      <c r="G32" s="38" t="s">
        <v>75</v>
      </c>
    </row>
    <row r="33" spans="1:8" ht="41.4">
      <c r="A33" s="73">
        <v>45580</v>
      </c>
      <c r="B33" s="74">
        <v>45747</v>
      </c>
      <c r="C33" s="37" t="s">
        <v>50</v>
      </c>
      <c r="D33" s="37" t="s">
        <v>133</v>
      </c>
      <c r="E33" s="36" t="s">
        <v>1</v>
      </c>
      <c r="F33" s="36" t="s">
        <v>53</v>
      </c>
      <c r="G33" s="38" t="s">
        <v>54</v>
      </c>
    </row>
    <row r="34" spans="1:8" ht="20.399999999999999" customHeight="1">
      <c r="A34" s="73" t="s">
        <v>34</v>
      </c>
      <c r="B34" s="74">
        <v>45739</v>
      </c>
      <c r="C34" s="36" t="s">
        <v>51</v>
      </c>
      <c r="D34" s="37" t="s">
        <v>134</v>
      </c>
      <c r="E34" s="36" t="s">
        <v>52</v>
      </c>
      <c r="F34" s="36" t="s">
        <v>53</v>
      </c>
      <c r="G34" s="38" t="s">
        <v>54</v>
      </c>
      <c r="H34" s="83"/>
    </row>
    <row r="35" spans="1:8" ht="41.4">
      <c r="A35" s="73">
        <v>45778</v>
      </c>
      <c r="B35" s="74">
        <v>45900</v>
      </c>
      <c r="C35" s="37" t="s">
        <v>55</v>
      </c>
      <c r="D35" s="37" t="s">
        <v>135</v>
      </c>
      <c r="E35" s="36" t="s">
        <v>1</v>
      </c>
      <c r="F35" s="36" t="s">
        <v>53</v>
      </c>
      <c r="G35" s="38" t="s">
        <v>54</v>
      </c>
    </row>
    <row r="36" spans="1:8" ht="16.2" customHeight="1">
      <c r="A36" s="73">
        <v>45931</v>
      </c>
      <c r="B36" s="74">
        <v>45945</v>
      </c>
      <c r="C36" s="37" t="s">
        <v>56</v>
      </c>
      <c r="D36" s="37" t="s">
        <v>136</v>
      </c>
      <c r="E36" s="36" t="s">
        <v>1</v>
      </c>
      <c r="F36" s="36" t="s">
        <v>53</v>
      </c>
      <c r="G36" s="38" t="s">
        <v>54</v>
      </c>
    </row>
    <row r="37" spans="1:8" ht="27.6">
      <c r="A37" s="73">
        <v>45580</v>
      </c>
      <c r="B37" s="74">
        <v>45747</v>
      </c>
      <c r="C37" s="37" t="s">
        <v>58</v>
      </c>
      <c r="D37" s="37" t="s">
        <v>137</v>
      </c>
      <c r="E37" s="36" t="s">
        <v>1</v>
      </c>
      <c r="F37" s="36" t="s">
        <v>53</v>
      </c>
      <c r="G37" s="38" t="s">
        <v>54</v>
      </c>
    </row>
    <row r="38" spans="1:8" ht="27.6">
      <c r="A38" s="73">
        <v>45580</v>
      </c>
      <c r="B38" s="74">
        <v>45747</v>
      </c>
      <c r="C38" s="37" t="s">
        <v>57</v>
      </c>
      <c r="D38" s="37" t="s">
        <v>138</v>
      </c>
      <c r="E38" s="36" t="s">
        <v>1</v>
      </c>
      <c r="F38" s="36" t="s">
        <v>53</v>
      </c>
      <c r="G38" s="38" t="s">
        <v>54</v>
      </c>
    </row>
    <row r="39" spans="1:8" ht="41.4">
      <c r="A39" s="73">
        <v>45580</v>
      </c>
      <c r="B39" s="74">
        <v>45716</v>
      </c>
      <c r="C39" s="37" t="s">
        <v>59</v>
      </c>
      <c r="D39" s="37" t="s">
        <v>139</v>
      </c>
      <c r="E39" s="36" t="s">
        <v>1</v>
      </c>
      <c r="F39" s="36" t="s">
        <v>53</v>
      </c>
      <c r="G39" s="38" t="s">
        <v>54</v>
      </c>
    </row>
    <row r="40" spans="1:8" ht="41.4">
      <c r="A40" s="73" t="s">
        <v>34</v>
      </c>
      <c r="B40" s="74">
        <v>45738</v>
      </c>
      <c r="C40" s="37" t="s">
        <v>215</v>
      </c>
      <c r="D40" s="37" t="s">
        <v>140</v>
      </c>
      <c r="E40" s="36" t="s">
        <v>60</v>
      </c>
      <c r="F40" s="36" t="s">
        <v>53</v>
      </c>
      <c r="G40" s="38" t="s">
        <v>54</v>
      </c>
      <c r="H40" s="83"/>
    </row>
    <row r="41" spans="1:8" ht="46.2" customHeight="1">
      <c r="A41" s="73" t="s">
        <v>34</v>
      </c>
      <c r="B41" s="74">
        <v>45560</v>
      </c>
      <c r="C41" s="37" t="s">
        <v>61</v>
      </c>
      <c r="D41" s="37" t="s">
        <v>216</v>
      </c>
      <c r="E41" s="36" t="s">
        <v>34</v>
      </c>
      <c r="F41" s="36" t="s">
        <v>53</v>
      </c>
      <c r="G41" s="38" t="s">
        <v>54</v>
      </c>
    </row>
    <row r="42" spans="1:8" ht="18" customHeight="1">
      <c r="A42" s="73">
        <v>45586</v>
      </c>
      <c r="B42" s="74">
        <v>45607</v>
      </c>
      <c r="C42" s="37" t="s">
        <v>62</v>
      </c>
      <c r="D42" s="37" t="s">
        <v>141</v>
      </c>
      <c r="E42" s="36" t="s">
        <v>1</v>
      </c>
      <c r="F42" s="36" t="s">
        <v>53</v>
      </c>
      <c r="G42" s="38" t="s">
        <v>54</v>
      </c>
    </row>
    <row r="43" spans="1:8" ht="27.6">
      <c r="A43" s="73" t="s">
        <v>34</v>
      </c>
      <c r="B43" s="74">
        <v>45608</v>
      </c>
      <c r="C43" s="37" t="s">
        <v>206</v>
      </c>
      <c r="D43" s="37" t="s">
        <v>142</v>
      </c>
      <c r="E43" s="36" t="s">
        <v>34</v>
      </c>
      <c r="F43" s="36" t="s">
        <v>53</v>
      </c>
      <c r="G43" s="38" t="s">
        <v>54</v>
      </c>
    </row>
    <row r="44" spans="1:8">
      <c r="A44" s="73">
        <v>45628</v>
      </c>
      <c r="B44" s="93">
        <v>45642</v>
      </c>
      <c r="C44" s="36" t="s">
        <v>63</v>
      </c>
      <c r="D44" s="37" t="s">
        <v>143</v>
      </c>
      <c r="E44" s="36" t="s">
        <v>1</v>
      </c>
      <c r="F44" s="36" t="s">
        <v>53</v>
      </c>
      <c r="G44" s="38" t="s">
        <v>54</v>
      </c>
    </row>
    <row r="45" spans="1:8">
      <c r="A45" s="73">
        <v>45656</v>
      </c>
      <c r="B45" s="74">
        <v>45670</v>
      </c>
      <c r="C45" s="36" t="s">
        <v>65</v>
      </c>
      <c r="D45" s="37" t="s">
        <v>144</v>
      </c>
      <c r="E45" s="36" t="s">
        <v>1</v>
      </c>
      <c r="F45" s="36" t="s">
        <v>53</v>
      </c>
      <c r="G45" s="38" t="s">
        <v>54</v>
      </c>
    </row>
    <row r="46" spans="1:8">
      <c r="A46" s="73">
        <v>45684</v>
      </c>
      <c r="B46" s="74">
        <v>45698</v>
      </c>
      <c r="C46" s="36" t="s">
        <v>64</v>
      </c>
      <c r="D46" s="37" t="s">
        <v>145</v>
      </c>
      <c r="E46" s="36" t="s">
        <v>1</v>
      </c>
      <c r="F46" s="36" t="s">
        <v>53</v>
      </c>
      <c r="G46" s="38" t="s">
        <v>54</v>
      </c>
    </row>
    <row r="47" spans="1:8">
      <c r="A47" s="73" t="s">
        <v>34</v>
      </c>
      <c r="B47" s="74">
        <v>45724</v>
      </c>
      <c r="C47" s="36" t="s">
        <v>67</v>
      </c>
      <c r="D47" s="37" t="s">
        <v>146</v>
      </c>
      <c r="E47" s="36" t="s">
        <v>66</v>
      </c>
      <c r="F47" s="36" t="s">
        <v>53</v>
      </c>
      <c r="G47" s="38" t="s">
        <v>54</v>
      </c>
    </row>
    <row r="48" spans="1:8" ht="41.4">
      <c r="A48" s="73" t="s">
        <v>34</v>
      </c>
      <c r="B48" s="74">
        <v>45734</v>
      </c>
      <c r="C48" s="37" t="s">
        <v>68</v>
      </c>
      <c r="D48" s="37" t="s">
        <v>147</v>
      </c>
      <c r="E48" s="36" t="s">
        <v>34</v>
      </c>
      <c r="F48" s="36" t="s">
        <v>53</v>
      </c>
      <c r="G48" s="38" t="s">
        <v>75</v>
      </c>
      <c r="H48" s="83"/>
    </row>
    <row r="49" spans="1:10">
      <c r="A49" s="73">
        <v>45737</v>
      </c>
      <c r="B49" s="74">
        <v>45775</v>
      </c>
      <c r="C49" s="37" t="s">
        <v>70</v>
      </c>
      <c r="D49" s="37" t="s">
        <v>148</v>
      </c>
      <c r="E49" s="36" t="s">
        <v>1</v>
      </c>
      <c r="F49" s="36" t="s">
        <v>53</v>
      </c>
      <c r="G49" s="38" t="s">
        <v>75</v>
      </c>
      <c r="H49" s="83"/>
    </row>
    <row r="50" spans="1:10" ht="27.6">
      <c r="A50" s="73" t="s">
        <v>34</v>
      </c>
      <c r="B50" s="74">
        <v>45776</v>
      </c>
      <c r="C50" s="37" t="s">
        <v>181</v>
      </c>
      <c r="D50" s="37" t="s">
        <v>149</v>
      </c>
      <c r="E50" s="36" t="s">
        <v>34</v>
      </c>
      <c r="F50" s="36" t="s">
        <v>53</v>
      </c>
      <c r="G50" s="38" t="s">
        <v>75</v>
      </c>
      <c r="H50" s="83"/>
    </row>
    <row r="51" spans="1:10">
      <c r="A51" s="73">
        <v>45786</v>
      </c>
      <c r="B51" s="74">
        <v>45810</v>
      </c>
      <c r="C51" s="36" t="s">
        <v>71</v>
      </c>
      <c r="D51" s="37" t="s">
        <v>150</v>
      </c>
      <c r="E51" s="36" t="s">
        <v>1</v>
      </c>
      <c r="F51" s="36" t="s">
        <v>53</v>
      </c>
      <c r="G51" s="38" t="s">
        <v>75</v>
      </c>
      <c r="H51" s="83"/>
    </row>
    <row r="52" spans="1:10">
      <c r="A52" s="73">
        <v>45814</v>
      </c>
      <c r="B52" s="74">
        <v>45838</v>
      </c>
      <c r="C52" s="37" t="s">
        <v>72</v>
      </c>
      <c r="D52" s="37" t="s">
        <v>151</v>
      </c>
      <c r="E52" s="36" t="s">
        <v>1</v>
      </c>
      <c r="F52" s="36" t="s">
        <v>53</v>
      </c>
      <c r="G52" s="38" t="s">
        <v>75</v>
      </c>
      <c r="H52" s="83"/>
    </row>
    <row r="53" spans="1:10">
      <c r="A53" s="128">
        <v>45849</v>
      </c>
      <c r="B53" s="74">
        <v>45880</v>
      </c>
      <c r="C53" s="37" t="s">
        <v>73</v>
      </c>
      <c r="D53" s="37" t="s">
        <v>152</v>
      </c>
      <c r="E53" s="36" t="s">
        <v>1</v>
      </c>
      <c r="F53" s="36" t="s">
        <v>53</v>
      </c>
      <c r="G53" s="38" t="s">
        <v>75</v>
      </c>
      <c r="H53" s="83"/>
    </row>
    <row r="54" spans="1:10">
      <c r="A54" s="73" t="s">
        <v>34</v>
      </c>
      <c r="B54" s="74">
        <v>45899</v>
      </c>
      <c r="C54" s="37" t="s">
        <v>76</v>
      </c>
      <c r="D54" s="37" t="s">
        <v>153</v>
      </c>
      <c r="E54" s="36" t="s">
        <v>102</v>
      </c>
      <c r="F54" s="36" t="s">
        <v>53</v>
      </c>
      <c r="G54" s="38" t="s">
        <v>69</v>
      </c>
      <c r="H54" s="83"/>
    </row>
    <row r="55" spans="1:10">
      <c r="A55" s="73" t="s">
        <v>34</v>
      </c>
      <c r="B55" s="74">
        <v>45934</v>
      </c>
      <c r="C55" s="36" t="s">
        <v>77</v>
      </c>
      <c r="D55" s="37" t="s">
        <v>154</v>
      </c>
      <c r="E55" s="36" t="s">
        <v>78</v>
      </c>
      <c r="F55" s="36" t="s">
        <v>53</v>
      </c>
      <c r="G55" s="38" t="s">
        <v>74</v>
      </c>
      <c r="H55" s="83"/>
    </row>
    <row r="56" spans="1:10" ht="41.4">
      <c r="A56" s="73">
        <v>45731</v>
      </c>
      <c r="B56" s="74">
        <v>45869</v>
      </c>
      <c r="C56" s="37" t="s">
        <v>156</v>
      </c>
      <c r="D56" s="37" t="s">
        <v>155</v>
      </c>
      <c r="E56" s="36" t="s">
        <v>1</v>
      </c>
      <c r="F56" s="36" t="s">
        <v>53</v>
      </c>
      <c r="G56" s="38" t="s">
        <v>74</v>
      </c>
    </row>
    <row r="57" spans="1:10" ht="17.399999999999999" customHeight="1">
      <c r="A57" s="73" t="s">
        <v>34</v>
      </c>
      <c r="B57" s="74">
        <v>45906</v>
      </c>
      <c r="C57" s="37" t="s">
        <v>158</v>
      </c>
      <c r="D57" s="37" t="s">
        <v>157</v>
      </c>
      <c r="E57" s="36" t="s">
        <v>79</v>
      </c>
      <c r="F57" s="36" t="s">
        <v>53</v>
      </c>
      <c r="G57" s="38" t="s">
        <v>74</v>
      </c>
      <c r="H57" s="83"/>
    </row>
    <row r="58" spans="1:10" ht="41.4">
      <c r="A58" s="73">
        <v>45731</v>
      </c>
      <c r="B58" s="74">
        <v>45930</v>
      </c>
      <c r="C58" s="43" t="s">
        <v>159</v>
      </c>
      <c r="D58" s="37" t="s">
        <v>160</v>
      </c>
      <c r="E58" s="36" t="s">
        <v>1</v>
      </c>
      <c r="F58" s="36" t="s">
        <v>53</v>
      </c>
      <c r="G58" s="38" t="s">
        <v>75</v>
      </c>
    </row>
    <row r="59" spans="1:10" ht="41.4">
      <c r="A59" s="73">
        <v>45800</v>
      </c>
      <c r="B59" s="74">
        <v>45802</v>
      </c>
      <c r="C59" s="37" t="s">
        <v>252</v>
      </c>
      <c r="D59" s="37" t="s">
        <v>253</v>
      </c>
      <c r="E59" s="36" t="s">
        <v>1</v>
      </c>
      <c r="F59" s="37" t="s">
        <v>26</v>
      </c>
      <c r="G59" s="38" t="s">
        <v>24</v>
      </c>
    </row>
    <row r="60" spans="1:10" ht="41.4">
      <c r="A60" s="73">
        <v>46171</v>
      </c>
      <c r="B60" s="74">
        <v>46173</v>
      </c>
      <c r="C60" s="37" t="s">
        <v>254</v>
      </c>
      <c r="D60" s="37" t="s">
        <v>255</v>
      </c>
      <c r="E60" s="36" t="s">
        <v>1</v>
      </c>
      <c r="F60" s="37" t="s">
        <v>26</v>
      </c>
      <c r="G60" s="38" t="s">
        <v>24</v>
      </c>
    </row>
    <row r="61" spans="1:10" ht="41.4">
      <c r="A61" s="73">
        <v>46542</v>
      </c>
      <c r="B61" s="74">
        <v>46544</v>
      </c>
      <c r="C61" s="37" t="s">
        <v>259</v>
      </c>
      <c r="D61" s="37" t="s">
        <v>260</v>
      </c>
      <c r="E61" s="36" t="s">
        <v>1</v>
      </c>
      <c r="F61" s="37" t="s">
        <v>26</v>
      </c>
      <c r="G61" s="38" t="s">
        <v>24</v>
      </c>
      <c r="H61" s="55"/>
      <c r="I61" s="54"/>
      <c r="J61" s="54"/>
    </row>
    <row r="62" spans="1:10" ht="16.2" customHeight="1">
      <c r="A62" s="73">
        <v>45566</v>
      </c>
      <c r="B62" s="74">
        <v>45777</v>
      </c>
      <c r="C62" s="37" t="s">
        <v>201</v>
      </c>
      <c r="D62" s="37" t="s">
        <v>202</v>
      </c>
      <c r="E62" s="36" t="s">
        <v>1</v>
      </c>
      <c r="F62" s="36" t="s">
        <v>80</v>
      </c>
      <c r="G62" s="38" t="s">
        <v>54</v>
      </c>
      <c r="H62" s="54"/>
      <c r="I62" s="54"/>
      <c r="J62" s="54"/>
    </row>
    <row r="63" spans="1:10" ht="41.4">
      <c r="A63" s="73" t="s">
        <v>34</v>
      </c>
      <c r="B63" s="74">
        <v>45562</v>
      </c>
      <c r="C63" s="37" t="s">
        <v>182</v>
      </c>
      <c r="D63" s="37" t="s">
        <v>161</v>
      </c>
      <c r="E63" s="36" t="s">
        <v>34</v>
      </c>
      <c r="F63" s="36" t="s">
        <v>80</v>
      </c>
      <c r="G63" s="38" t="s">
        <v>54</v>
      </c>
    </row>
    <row r="64" spans="1:10" ht="27.6">
      <c r="A64" s="73">
        <v>45590</v>
      </c>
      <c r="B64" s="74">
        <v>45599</v>
      </c>
      <c r="C64" s="37" t="s">
        <v>81</v>
      </c>
      <c r="D64" s="37" t="s">
        <v>162</v>
      </c>
      <c r="E64" s="36" t="s">
        <v>1</v>
      </c>
      <c r="F64" s="36" t="s">
        <v>80</v>
      </c>
      <c r="G64" s="38" t="s">
        <v>54</v>
      </c>
    </row>
    <row r="65" spans="1:10" ht="27.6">
      <c r="A65" s="73">
        <v>45604</v>
      </c>
      <c r="B65" s="74">
        <v>45613</v>
      </c>
      <c r="C65" s="37" t="s">
        <v>82</v>
      </c>
      <c r="D65" s="37" t="s">
        <v>163</v>
      </c>
      <c r="E65" s="36" t="s">
        <v>1</v>
      </c>
      <c r="F65" s="36" t="s">
        <v>80</v>
      </c>
      <c r="G65" s="38" t="s">
        <v>54</v>
      </c>
    </row>
    <row r="66" spans="1:10" ht="27.6">
      <c r="A66" s="73">
        <v>45618</v>
      </c>
      <c r="B66" s="74">
        <v>45627</v>
      </c>
      <c r="C66" s="37" t="s">
        <v>83</v>
      </c>
      <c r="D66" s="37" t="s">
        <v>164</v>
      </c>
      <c r="E66" s="36" t="s">
        <v>1</v>
      </c>
      <c r="F66" s="36" t="s">
        <v>80</v>
      </c>
      <c r="G66" s="38" t="s">
        <v>54</v>
      </c>
    </row>
    <row r="67" spans="1:10" ht="27.6">
      <c r="A67" s="73">
        <v>45625</v>
      </c>
      <c r="B67" s="74">
        <v>45634</v>
      </c>
      <c r="C67" s="37" t="s">
        <v>84</v>
      </c>
      <c r="D67" s="37" t="s">
        <v>165</v>
      </c>
      <c r="E67" s="36" t="s">
        <v>1</v>
      </c>
      <c r="F67" s="36" t="s">
        <v>80</v>
      </c>
      <c r="G67" s="38" t="s">
        <v>54</v>
      </c>
    </row>
    <row r="68" spans="1:10" ht="27.6">
      <c r="A68" s="73">
        <v>45632</v>
      </c>
      <c r="B68" s="74">
        <v>45641</v>
      </c>
      <c r="C68" s="37" t="s">
        <v>85</v>
      </c>
      <c r="D68" s="37" t="s">
        <v>166</v>
      </c>
      <c r="E68" s="36" t="s">
        <v>1</v>
      </c>
      <c r="F68" s="36" t="s">
        <v>80</v>
      </c>
      <c r="G68" s="38" t="s">
        <v>54</v>
      </c>
    </row>
    <row r="69" spans="1:10" ht="27.6">
      <c r="A69" s="73">
        <v>45667</v>
      </c>
      <c r="B69" s="74">
        <v>45676</v>
      </c>
      <c r="C69" s="37" t="s">
        <v>86</v>
      </c>
      <c r="D69" s="37" t="s">
        <v>167</v>
      </c>
      <c r="E69" s="36" t="s">
        <v>1</v>
      </c>
      <c r="F69" s="36" t="s">
        <v>80</v>
      </c>
      <c r="G69" s="38" t="s">
        <v>54</v>
      </c>
    </row>
    <row r="70" spans="1:10" ht="27.6">
      <c r="A70" s="73">
        <v>45674</v>
      </c>
      <c r="B70" s="74">
        <v>45683</v>
      </c>
      <c r="C70" s="37" t="s">
        <v>87</v>
      </c>
      <c r="D70" s="37" t="s">
        <v>168</v>
      </c>
      <c r="E70" s="36" t="s">
        <v>1</v>
      </c>
      <c r="F70" s="36" t="s">
        <v>80</v>
      </c>
      <c r="G70" s="38" t="s">
        <v>54</v>
      </c>
    </row>
    <row r="71" spans="1:10" ht="52.8">
      <c r="A71" s="73" t="s">
        <v>34</v>
      </c>
      <c r="B71" s="74">
        <v>45696</v>
      </c>
      <c r="C71" s="37" t="s">
        <v>88</v>
      </c>
      <c r="D71" s="43" t="s">
        <v>185</v>
      </c>
      <c r="E71" s="36" t="s">
        <v>124</v>
      </c>
      <c r="F71" s="36" t="s">
        <v>80</v>
      </c>
      <c r="G71" s="38" t="s">
        <v>54</v>
      </c>
      <c r="H71" s="64"/>
    </row>
    <row r="72" spans="1:10" ht="27.6">
      <c r="A72" s="73" t="s">
        <v>34</v>
      </c>
      <c r="B72" s="74">
        <v>45696</v>
      </c>
      <c r="C72" s="37" t="s">
        <v>89</v>
      </c>
      <c r="D72" s="37" t="s">
        <v>169</v>
      </c>
      <c r="E72" s="36" t="s">
        <v>124</v>
      </c>
      <c r="F72" s="36" t="s">
        <v>80</v>
      </c>
      <c r="G72" s="38" t="s">
        <v>54</v>
      </c>
      <c r="H72" s="64"/>
    </row>
    <row r="73" spans="1:10" ht="41.4">
      <c r="A73" s="73" t="s">
        <v>34</v>
      </c>
      <c r="B73" s="74">
        <v>45697</v>
      </c>
      <c r="C73" s="37" t="s">
        <v>90</v>
      </c>
      <c r="D73" s="37" t="s">
        <v>170</v>
      </c>
      <c r="E73" s="36" t="s">
        <v>124</v>
      </c>
      <c r="F73" s="36" t="s">
        <v>80</v>
      </c>
      <c r="G73" s="38" t="s">
        <v>54</v>
      </c>
      <c r="H73" s="64"/>
    </row>
    <row r="74" spans="1:10" ht="41.4">
      <c r="A74" s="73" t="s">
        <v>34</v>
      </c>
      <c r="B74" s="74">
        <v>45590</v>
      </c>
      <c r="C74" s="37" t="s">
        <v>218</v>
      </c>
      <c r="D74" s="37" t="s">
        <v>171</v>
      </c>
      <c r="E74" s="36" t="s">
        <v>1</v>
      </c>
      <c r="F74" s="36" t="s">
        <v>80</v>
      </c>
      <c r="G74" s="38" t="s">
        <v>54</v>
      </c>
      <c r="H74" s="83"/>
    </row>
    <row r="75" spans="1:10">
      <c r="A75" s="73">
        <v>45593</v>
      </c>
      <c r="B75" s="74">
        <v>45632</v>
      </c>
      <c r="C75" s="37" t="s">
        <v>91</v>
      </c>
      <c r="D75" s="36" t="s">
        <v>276</v>
      </c>
      <c r="E75" s="36" t="s">
        <v>1</v>
      </c>
      <c r="F75" s="36" t="s">
        <v>80</v>
      </c>
      <c r="G75" s="38" t="s">
        <v>54</v>
      </c>
      <c r="H75" s="83"/>
    </row>
    <row r="76" spans="1:10">
      <c r="A76" s="73">
        <v>45593</v>
      </c>
      <c r="B76" s="74">
        <v>45667</v>
      </c>
      <c r="C76" s="36" t="s">
        <v>92</v>
      </c>
      <c r="D76" s="36" t="s">
        <v>277</v>
      </c>
      <c r="E76" s="36" t="s">
        <v>1</v>
      </c>
      <c r="F76" s="36" t="s">
        <v>80</v>
      </c>
      <c r="G76" s="38" t="s">
        <v>54</v>
      </c>
      <c r="H76" s="83"/>
    </row>
    <row r="77" spans="1:10">
      <c r="A77" s="73">
        <v>45593</v>
      </c>
      <c r="B77" s="74">
        <v>45688</v>
      </c>
      <c r="C77" s="36" t="s">
        <v>93</v>
      </c>
      <c r="D77" s="36" t="s">
        <v>278</v>
      </c>
      <c r="E77" s="36" t="s">
        <v>1</v>
      </c>
      <c r="F77" s="36" t="s">
        <v>80</v>
      </c>
      <c r="G77" s="38" t="s">
        <v>54</v>
      </c>
      <c r="H77" s="83"/>
    </row>
    <row r="78" spans="1:10" ht="27.6">
      <c r="A78" s="73" t="s">
        <v>34</v>
      </c>
      <c r="B78" s="74">
        <v>45710</v>
      </c>
      <c r="C78" s="37" t="s">
        <v>94</v>
      </c>
      <c r="D78" s="37" t="s">
        <v>172</v>
      </c>
      <c r="E78" s="36" t="s">
        <v>95</v>
      </c>
      <c r="F78" s="36" t="s">
        <v>80</v>
      </c>
      <c r="G78" s="38" t="s">
        <v>54</v>
      </c>
      <c r="H78" s="83"/>
      <c r="J78" s="82"/>
    </row>
    <row r="79" spans="1:10" ht="27.6">
      <c r="A79" s="73" t="s">
        <v>34</v>
      </c>
      <c r="B79" s="74">
        <v>45711</v>
      </c>
      <c r="C79" s="37" t="s">
        <v>96</v>
      </c>
      <c r="D79" s="37" t="s">
        <v>173</v>
      </c>
      <c r="E79" s="36" t="s">
        <v>95</v>
      </c>
      <c r="F79" s="36" t="s">
        <v>80</v>
      </c>
      <c r="G79" s="38" t="s">
        <v>54</v>
      </c>
    </row>
    <row r="80" spans="1:10" ht="18" customHeight="1">
      <c r="A80" s="73">
        <v>45748</v>
      </c>
      <c r="B80" s="74">
        <v>45945</v>
      </c>
      <c r="C80" s="37" t="s">
        <v>203</v>
      </c>
      <c r="D80" s="37" t="s">
        <v>204</v>
      </c>
      <c r="E80" s="36" t="s">
        <v>1</v>
      </c>
      <c r="F80" s="36" t="s">
        <v>80</v>
      </c>
      <c r="G80" s="38" t="s">
        <v>74</v>
      </c>
    </row>
    <row r="81" spans="1:10" ht="41.4">
      <c r="A81" s="73" t="s">
        <v>34</v>
      </c>
      <c r="B81" s="74">
        <v>45769</v>
      </c>
      <c r="C81" s="37" t="s">
        <v>214</v>
      </c>
      <c r="D81" s="37" t="s">
        <v>174</v>
      </c>
      <c r="E81" s="36" t="s">
        <v>1</v>
      </c>
      <c r="F81" s="36" t="s">
        <v>80</v>
      </c>
      <c r="G81" s="38" t="s">
        <v>74</v>
      </c>
      <c r="H81" s="83"/>
    </row>
    <row r="82" spans="1:10" ht="18" customHeight="1">
      <c r="A82" s="73">
        <v>45769</v>
      </c>
      <c r="B82" s="74">
        <v>45786</v>
      </c>
      <c r="C82" s="36" t="s">
        <v>97</v>
      </c>
      <c r="D82" s="37" t="s">
        <v>175</v>
      </c>
      <c r="E82" s="36" t="s">
        <v>1</v>
      </c>
      <c r="F82" s="36" t="s">
        <v>80</v>
      </c>
      <c r="G82" s="38" t="s">
        <v>74</v>
      </c>
      <c r="H82" s="83"/>
    </row>
    <row r="83" spans="1:10" ht="18" customHeight="1">
      <c r="A83" s="73">
        <v>45769</v>
      </c>
      <c r="B83" s="74">
        <v>45800</v>
      </c>
      <c r="C83" s="36" t="s">
        <v>98</v>
      </c>
      <c r="D83" s="37" t="s">
        <v>176</v>
      </c>
      <c r="E83" s="36" t="s">
        <v>1</v>
      </c>
      <c r="F83" s="36" t="s">
        <v>80</v>
      </c>
      <c r="G83" s="38" t="s">
        <v>74</v>
      </c>
      <c r="H83" s="83"/>
    </row>
    <row r="84" spans="1:10" ht="18" customHeight="1">
      <c r="A84" s="73">
        <v>45769</v>
      </c>
      <c r="B84" s="74">
        <v>45814</v>
      </c>
      <c r="C84" s="36" t="s">
        <v>99</v>
      </c>
      <c r="D84" s="37" t="s">
        <v>177</v>
      </c>
      <c r="E84" s="36" t="s">
        <v>1</v>
      </c>
      <c r="F84" s="36" t="s">
        <v>80</v>
      </c>
      <c r="G84" s="38" t="s">
        <v>74</v>
      </c>
      <c r="H84" s="83"/>
    </row>
    <row r="85" spans="1:10" ht="18" customHeight="1">
      <c r="A85" s="75" t="s">
        <v>34</v>
      </c>
      <c r="B85" s="74">
        <v>45836</v>
      </c>
      <c r="C85" s="36" t="s">
        <v>100</v>
      </c>
      <c r="D85" s="37" t="s">
        <v>178</v>
      </c>
      <c r="E85" s="36" t="s">
        <v>102</v>
      </c>
      <c r="F85" s="36" t="s">
        <v>80</v>
      </c>
      <c r="G85" s="38" t="s">
        <v>74</v>
      </c>
      <c r="H85" s="83"/>
    </row>
    <row r="86" spans="1:10" ht="18" customHeight="1">
      <c r="A86" s="73" t="s">
        <v>34</v>
      </c>
      <c r="B86" s="74">
        <v>45837</v>
      </c>
      <c r="C86" s="36" t="s">
        <v>101</v>
      </c>
      <c r="D86" s="37" t="s">
        <v>179</v>
      </c>
      <c r="E86" s="36" t="s">
        <v>102</v>
      </c>
      <c r="F86" s="36" t="s">
        <v>80</v>
      </c>
      <c r="G86" s="38" t="s">
        <v>74</v>
      </c>
      <c r="H86" s="83"/>
    </row>
    <row r="87" spans="1:10" ht="41.4">
      <c r="A87" s="73" t="s">
        <v>34</v>
      </c>
      <c r="B87" s="74">
        <v>45719</v>
      </c>
      <c r="C87" s="37" t="s">
        <v>183</v>
      </c>
      <c r="D87" s="37" t="s">
        <v>180</v>
      </c>
      <c r="E87" s="36" t="s">
        <v>34</v>
      </c>
      <c r="F87" s="36" t="s">
        <v>80</v>
      </c>
      <c r="G87" s="38" t="s">
        <v>74</v>
      </c>
      <c r="H87" s="84"/>
    </row>
    <row r="88" spans="1:10" ht="27.6">
      <c r="A88" s="128">
        <v>45772</v>
      </c>
      <c r="B88" s="93">
        <v>45907</v>
      </c>
      <c r="C88" s="125" t="s">
        <v>279</v>
      </c>
      <c r="D88" s="125" t="s">
        <v>280</v>
      </c>
      <c r="E88" s="126" t="s">
        <v>1</v>
      </c>
      <c r="F88" s="126" t="s">
        <v>80</v>
      </c>
      <c r="G88" s="127" t="s">
        <v>74</v>
      </c>
      <c r="H88" s="84"/>
    </row>
    <row r="89" spans="1:10">
      <c r="A89" s="128">
        <v>45772</v>
      </c>
      <c r="B89" s="74">
        <v>45781</v>
      </c>
      <c r="C89" s="36" t="s">
        <v>281</v>
      </c>
      <c r="D89" s="43" t="s">
        <v>282</v>
      </c>
      <c r="E89" s="36" t="s">
        <v>1</v>
      </c>
      <c r="F89" s="36" t="s">
        <v>80</v>
      </c>
      <c r="G89" s="38" t="s">
        <v>74</v>
      </c>
      <c r="H89" s="84"/>
    </row>
    <row r="90" spans="1:10">
      <c r="A90" s="128">
        <v>45786</v>
      </c>
      <c r="B90" s="74">
        <v>45795</v>
      </c>
      <c r="C90" s="36" t="s">
        <v>283</v>
      </c>
      <c r="D90" s="43" t="s">
        <v>284</v>
      </c>
      <c r="E90" s="36" t="s">
        <v>1</v>
      </c>
      <c r="F90" s="36" t="s">
        <v>80</v>
      </c>
      <c r="G90" s="38" t="s">
        <v>74</v>
      </c>
      <c r="H90" s="84"/>
    </row>
    <row r="91" spans="1:10">
      <c r="A91" s="128">
        <v>45800</v>
      </c>
      <c r="B91" s="74">
        <v>45809</v>
      </c>
      <c r="C91" s="36" t="s">
        <v>285</v>
      </c>
      <c r="D91" s="43" t="s">
        <v>286</v>
      </c>
      <c r="E91" s="36" t="s">
        <v>1</v>
      </c>
      <c r="F91" s="36" t="s">
        <v>80</v>
      </c>
      <c r="G91" s="38" t="s">
        <v>74</v>
      </c>
      <c r="H91" s="84"/>
    </row>
    <row r="92" spans="1:10">
      <c r="A92" s="128">
        <v>45821</v>
      </c>
      <c r="B92" s="74">
        <v>45830</v>
      </c>
      <c r="C92" s="36" t="s">
        <v>287</v>
      </c>
      <c r="D92" s="43" t="s">
        <v>288</v>
      </c>
      <c r="E92" s="36" t="s">
        <v>1</v>
      </c>
      <c r="F92" s="36" t="s">
        <v>80</v>
      </c>
      <c r="G92" s="38" t="s">
        <v>74</v>
      </c>
      <c r="H92" s="84"/>
    </row>
    <row r="93" spans="1:10">
      <c r="A93" s="128">
        <v>45835</v>
      </c>
      <c r="B93" s="74">
        <v>45844</v>
      </c>
      <c r="C93" s="36" t="s">
        <v>289</v>
      </c>
      <c r="D93" s="43" t="s">
        <v>290</v>
      </c>
      <c r="E93" s="36" t="s">
        <v>1</v>
      </c>
      <c r="F93" s="36" t="s">
        <v>80</v>
      </c>
      <c r="G93" s="38" t="s">
        <v>74</v>
      </c>
      <c r="H93" s="84"/>
    </row>
    <row r="94" spans="1:10">
      <c r="A94" s="128">
        <v>45884</v>
      </c>
      <c r="B94" s="74">
        <v>45893</v>
      </c>
      <c r="C94" s="36" t="s">
        <v>291</v>
      </c>
      <c r="D94" s="43" t="s">
        <v>292</v>
      </c>
      <c r="E94" s="36" t="s">
        <v>1</v>
      </c>
      <c r="F94" s="36" t="s">
        <v>80</v>
      </c>
      <c r="G94" s="38" t="s">
        <v>74</v>
      </c>
      <c r="H94" s="84"/>
    </row>
    <row r="95" spans="1:10">
      <c r="A95" s="128">
        <v>45898</v>
      </c>
      <c r="B95" s="74">
        <v>45907</v>
      </c>
      <c r="C95" s="36" t="s">
        <v>293</v>
      </c>
      <c r="D95" s="43" t="s">
        <v>294</v>
      </c>
      <c r="E95" s="36" t="s">
        <v>1</v>
      </c>
      <c r="F95" s="36" t="s">
        <v>80</v>
      </c>
      <c r="G95" s="38" t="s">
        <v>74</v>
      </c>
      <c r="H95" s="84"/>
    </row>
    <row r="96" spans="1:10" ht="41.4">
      <c r="A96" s="73" t="s">
        <v>34</v>
      </c>
      <c r="B96" s="74">
        <v>45928</v>
      </c>
      <c r="C96" s="37" t="s">
        <v>247</v>
      </c>
      <c r="D96" s="37" t="s">
        <v>184</v>
      </c>
      <c r="E96" s="36" t="s">
        <v>52</v>
      </c>
      <c r="F96" s="36" t="s">
        <v>80</v>
      </c>
      <c r="G96" s="38" t="s">
        <v>74</v>
      </c>
      <c r="H96" s="83"/>
      <c r="J96" s="82"/>
    </row>
    <row r="97" spans="1:8">
      <c r="A97" s="73" t="s">
        <v>34</v>
      </c>
      <c r="B97" s="74">
        <v>45830</v>
      </c>
      <c r="C97" s="36" t="s">
        <v>103</v>
      </c>
      <c r="D97" s="37" t="s">
        <v>186</v>
      </c>
      <c r="E97" s="36" t="s">
        <v>52</v>
      </c>
      <c r="F97" s="36" t="s">
        <v>80</v>
      </c>
      <c r="G97" s="38" t="s">
        <v>74</v>
      </c>
      <c r="H97" s="83"/>
    </row>
    <row r="98" spans="1:8" ht="27.6">
      <c r="A98" s="73" t="s">
        <v>34</v>
      </c>
      <c r="B98" s="74">
        <v>45934</v>
      </c>
      <c r="C98" s="36" t="s">
        <v>104</v>
      </c>
      <c r="D98" s="37" t="s">
        <v>187</v>
      </c>
      <c r="E98" s="36" t="s">
        <v>52</v>
      </c>
      <c r="F98" s="36" t="s">
        <v>80</v>
      </c>
      <c r="G98" s="38" t="s">
        <v>74</v>
      </c>
      <c r="H98" s="83"/>
    </row>
    <row r="99" spans="1:8" ht="27.6">
      <c r="A99" s="73" t="s">
        <v>34</v>
      </c>
      <c r="B99" s="74">
        <v>45935</v>
      </c>
      <c r="C99" s="36" t="s">
        <v>105</v>
      </c>
      <c r="D99" s="37" t="s">
        <v>188</v>
      </c>
      <c r="E99" s="36" t="s">
        <v>52</v>
      </c>
      <c r="F99" s="36" t="s">
        <v>80</v>
      </c>
      <c r="G99" s="38" t="s">
        <v>74</v>
      </c>
      <c r="H99" s="83"/>
    </row>
    <row r="100" spans="1:8" ht="41.4">
      <c r="A100" s="73">
        <v>45716</v>
      </c>
      <c r="B100" s="74">
        <v>45718</v>
      </c>
      <c r="C100" s="37" t="s">
        <v>106</v>
      </c>
      <c r="D100" s="37" t="s">
        <v>189</v>
      </c>
      <c r="E100" s="36" t="s">
        <v>95</v>
      </c>
      <c r="F100" s="37" t="s">
        <v>107</v>
      </c>
      <c r="G100" s="38" t="s">
        <v>54</v>
      </c>
      <c r="H100" s="83"/>
    </row>
    <row r="101" spans="1:8" ht="27.6">
      <c r="A101" s="73">
        <v>45900</v>
      </c>
      <c r="B101" s="74">
        <v>45907</v>
      </c>
      <c r="C101" s="37" t="s">
        <v>108</v>
      </c>
      <c r="D101" s="37" t="s">
        <v>190</v>
      </c>
      <c r="E101" s="36" t="s">
        <v>102</v>
      </c>
      <c r="F101" s="43" t="s">
        <v>120</v>
      </c>
      <c r="G101" s="38" t="s">
        <v>109</v>
      </c>
      <c r="H101" s="83"/>
    </row>
    <row r="102" spans="1:8" ht="55.2">
      <c r="A102" s="73" t="s">
        <v>34</v>
      </c>
      <c r="B102" s="74">
        <v>45611</v>
      </c>
      <c r="C102" s="37" t="s">
        <v>236</v>
      </c>
      <c r="D102" s="37" t="s">
        <v>237</v>
      </c>
      <c r="E102" s="36" t="s">
        <v>1</v>
      </c>
      <c r="F102" s="37" t="s">
        <v>107</v>
      </c>
      <c r="G102" s="38" t="s">
        <v>54</v>
      </c>
      <c r="H102" s="83"/>
    </row>
    <row r="103" spans="1:8" ht="33.75" customHeight="1">
      <c r="A103" s="73">
        <v>45621</v>
      </c>
      <c r="B103" s="74">
        <v>45632</v>
      </c>
      <c r="C103" s="37" t="s">
        <v>228</v>
      </c>
      <c r="D103" s="37" t="s">
        <v>232</v>
      </c>
      <c r="E103" s="36" t="s">
        <v>1</v>
      </c>
      <c r="F103" s="37" t="s">
        <v>107</v>
      </c>
      <c r="G103" s="38" t="s">
        <v>54</v>
      </c>
      <c r="H103" s="83"/>
    </row>
    <row r="104" spans="1:8" ht="33.75" customHeight="1">
      <c r="A104" s="73">
        <v>45621</v>
      </c>
      <c r="B104" s="74">
        <v>45667</v>
      </c>
      <c r="C104" s="37" t="s">
        <v>229</v>
      </c>
      <c r="D104" s="37" t="s">
        <v>234</v>
      </c>
      <c r="E104" s="36" t="s">
        <v>1</v>
      </c>
      <c r="F104" s="37" t="s">
        <v>107</v>
      </c>
      <c r="G104" s="38" t="s">
        <v>54</v>
      </c>
      <c r="H104" s="83"/>
    </row>
    <row r="105" spans="1:8" ht="33.75" customHeight="1">
      <c r="A105" s="73">
        <v>45621</v>
      </c>
      <c r="B105" s="74">
        <v>45688</v>
      </c>
      <c r="C105" s="37" t="s">
        <v>230</v>
      </c>
      <c r="D105" s="37" t="s">
        <v>233</v>
      </c>
      <c r="E105" s="36" t="s">
        <v>1</v>
      </c>
      <c r="F105" s="37" t="s">
        <v>107</v>
      </c>
      <c r="G105" s="38" t="s">
        <v>54</v>
      </c>
      <c r="H105" s="83"/>
    </row>
    <row r="106" spans="1:8" ht="32.25" customHeight="1">
      <c r="A106" s="73" t="s">
        <v>34</v>
      </c>
      <c r="B106" s="74">
        <v>45709</v>
      </c>
      <c r="C106" s="37" t="s">
        <v>231</v>
      </c>
      <c r="D106" s="37" t="s">
        <v>235</v>
      </c>
      <c r="E106" s="36" t="s">
        <v>95</v>
      </c>
      <c r="F106" s="37" t="s">
        <v>107</v>
      </c>
      <c r="G106" s="38" t="s">
        <v>54</v>
      </c>
      <c r="H106" s="83"/>
    </row>
    <row r="107" spans="1:8" ht="32.25" customHeight="1">
      <c r="A107" s="76" t="s">
        <v>34</v>
      </c>
      <c r="B107" s="77">
        <v>45709</v>
      </c>
      <c r="C107" s="45" t="s">
        <v>250</v>
      </c>
      <c r="D107" s="45" t="s">
        <v>251</v>
      </c>
      <c r="E107" s="36" t="s">
        <v>95</v>
      </c>
      <c r="F107" s="37" t="s">
        <v>107</v>
      </c>
      <c r="G107" s="38" t="s">
        <v>54</v>
      </c>
      <c r="H107" s="83"/>
    </row>
    <row r="108" spans="1:8" ht="32.25" customHeight="1">
      <c r="A108" s="76">
        <v>45566</v>
      </c>
      <c r="B108" s="77">
        <v>45747</v>
      </c>
      <c r="C108" s="45" t="s">
        <v>238</v>
      </c>
      <c r="D108" s="45" t="s">
        <v>239</v>
      </c>
      <c r="E108" s="46" t="s">
        <v>1</v>
      </c>
      <c r="F108" s="36" t="s">
        <v>80</v>
      </c>
      <c r="G108" s="38" t="s">
        <v>54</v>
      </c>
    </row>
    <row r="109" spans="1:8" ht="32.25" customHeight="1">
      <c r="A109" s="73">
        <v>45792</v>
      </c>
      <c r="B109" s="74">
        <v>45910</v>
      </c>
      <c r="C109" s="37" t="s">
        <v>240</v>
      </c>
      <c r="D109" s="37" t="s">
        <v>241</v>
      </c>
      <c r="E109" s="36" t="s">
        <v>1</v>
      </c>
      <c r="F109" s="36" t="s">
        <v>80</v>
      </c>
      <c r="G109" s="38" t="s">
        <v>74</v>
      </c>
    </row>
    <row r="110" spans="1:8" ht="32.25" customHeight="1">
      <c r="A110" s="78">
        <v>45877</v>
      </c>
      <c r="B110" s="79">
        <v>45879</v>
      </c>
      <c r="C110" s="32" t="s">
        <v>273</v>
      </c>
      <c r="D110" s="32" t="s">
        <v>274</v>
      </c>
      <c r="E110" s="32" t="s">
        <v>275</v>
      </c>
      <c r="F110" s="32" t="s">
        <v>107</v>
      </c>
      <c r="G110" s="48" t="s">
        <v>256</v>
      </c>
    </row>
    <row r="111" spans="1:8" ht="32.25" customHeight="1">
      <c r="A111" s="78">
        <v>45884</v>
      </c>
      <c r="B111" s="79">
        <v>45886</v>
      </c>
      <c r="C111" s="32" t="s">
        <v>273</v>
      </c>
      <c r="D111" s="32" t="s">
        <v>274</v>
      </c>
      <c r="E111" s="85" t="s">
        <v>275</v>
      </c>
      <c r="F111" s="32" t="s">
        <v>107</v>
      </c>
      <c r="G111" s="48" t="s">
        <v>256</v>
      </c>
    </row>
    <row r="112" spans="1:8" ht="27.6">
      <c r="A112" s="78" t="s">
        <v>34</v>
      </c>
      <c r="B112" s="79">
        <v>45703</v>
      </c>
      <c r="C112" s="32" t="s">
        <v>110</v>
      </c>
      <c r="D112" s="32" t="s">
        <v>191</v>
      </c>
      <c r="E112" s="32" t="s">
        <v>112</v>
      </c>
      <c r="F112" s="47" t="s">
        <v>80</v>
      </c>
      <c r="G112" s="48" t="s">
        <v>54</v>
      </c>
    </row>
    <row r="113" spans="1:7" ht="27.6">
      <c r="A113" s="78" t="s">
        <v>34</v>
      </c>
      <c r="B113" s="79">
        <v>45704</v>
      </c>
      <c r="C113" s="32" t="s">
        <v>111</v>
      </c>
      <c r="D113" s="32" t="s">
        <v>192</v>
      </c>
      <c r="E113" s="32" t="s">
        <v>112</v>
      </c>
      <c r="F113" s="47" t="s">
        <v>53</v>
      </c>
      <c r="G113" s="48" t="s">
        <v>54</v>
      </c>
    </row>
    <row r="114" spans="1:7" ht="27.6">
      <c r="A114" s="78" t="s">
        <v>34</v>
      </c>
      <c r="B114" s="79">
        <v>45731</v>
      </c>
      <c r="C114" s="47" t="s">
        <v>113</v>
      </c>
      <c r="D114" s="32" t="s">
        <v>193</v>
      </c>
      <c r="E114" s="47" t="s">
        <v>60</v>
      </c>
      <c r="F114" s="47" t="s">
        <v>80</v>
      </c>
      <c r="G114" s="48" t="s">
        <v>54</v>
      </c>
    </row>
    <row r="115" spans="1:7" ht="27.6">
      <c r="A115" s="78" t="s">
        <v>34</v>
      </c>
      <c r="B115" s="79">
        <v>45732</v>
      </c>
      <c r="C115" s="47" t="s">
        <v>114</v>
      </c>
      <c r="D115" s="32" t="s">
        <v>194</v>
      </c>
      <c r="E115" s="47" t="s">
        <v>60</v>
      </c>
      <c r="F115" s="47" t="s">
        <v>53</v>
      </c>
      <c r="G115" s="48" t="s">
        <v>54</v>
      </c>
    </row>
    <row r="116" spans="1:7" ht="33.75" customHeight="1">
      <c r="A116" s="78" t="s">
        <v>34</v>
      </c>
      <c r="B116" s="79">
        <v>45913</v>
      </c>
      <c r="C116" s="32" t="s">
        <v>115</v>
      </c>
      <c r="D116" s="32" t="s">
        <v>195</v>
      </c>
      <c r="E116" s="32" t="s">
        <v>217</v>
      </c>
      <c r="F116" s="47" t="s">
        <v>80</v>
      </c>
      <c r="G116" s="48" t="s">
        <v>74</v>
      </c>
    </row>
    <row r="117" spans="1:7" ht="27.6">
      <c r="A117" s="78" t="s">
        <v>34</v>
      </c>
      <c r="B117" s="79">
        <v>45941</v>
      </c>
      <c r="C117" s="47" t="s">
        <v>116</v>
      </c>
      <c r="D117" s="32" t="s">
        <v>196</v>
      </c>
      <c r="E117" s="47" t="s">
        <v>118</v>
      </c>
      <c r="F117" s="47" t="s">
        <v>80</v>
      </c>
      <c r="G117" s="48" t="s">
        <v>74</v>
      </c>
    </row>
    <row r="118" spans="1:7" ht="27.6">
      <c r="A118" s="78" t="s">
        <v>34</v>
      </c>
      <c r="B118" s="79">
        <v>45941</v>
      </c>
      <c r="C118" s="47" t="s">
        <v>117</v>
      </c>
      <c r="D118" s="32" t="s">
        <v>197</v>
      </c>
      <c r="E118" s="47" t="s">
        <v>119</v>
      </c>
      <c r="F118" s="47" t="s">
        <v>53</v>
      </c>
      <c r="G118" s="48" t="s">
        <v>69</v>
      </c>
    </row>
    <row r="119" spans="1:7" ht="27.6">
      <c r="A119" s="78" t="s">
        <v>34</v>
      </c>
      <c r="B119" s="79">
        <v>45920</v>
      </c>
      <c r="C119" s="32" t="s">
        <v>269</v>
      </c>
      <c r="D119" s="32" t="s">
        <v>270</v>
      </c>
      <c r="E119" s="47" t="s">
        <v>78</v>
      </c>
      <c r="F119" s="33" t="s">
        <v>120</v>
      </c>
      <c r="G119" s="48" t="s">
        <v>121</v>
      </c>
    </row>
    <row r="120" spans="1:7" ht="27.6">
      <c r="A120" s="78">
        <v>45940</v>
      </c>
      <c r="B120" s="79">
        <v>45941</v>
      </c>
      <c r="C120" s="47" t="s">
        <v>122</v>
      </c>
      <c r="D120" s="32" t="s">
        <v>198</v>
      </c>
      <c r="E120" s="47" t="s">
        <v>124</v>
      </c>
      <c r="F120" s="47" t="s">
        <v>80</v>
      </c>
      <c r="G120" s="48" t="s">
        <v>54</v>
      </c>
    </row>
    <row r="121" spans="1:7" ht="33" customHeight="1" thickBot="1">
      <c r="A121" s="80" t="s">
        <v>34</v>
      </c>
      <c r="B121" s="81">
        <v>45942</v>
      </c>
      <c r="C121" s="34" t="s">
        <v>123</v>
      </c>
      <c r="D121" s="34" t="s">
        <v>199</v>
      </c>
      <c r="E121" s="49" t="s">
        <v>124</v>
      </c>
      <c r="F121" s="34" t="s">
        <v>107</v>
      </c>
      <c r="G121" s="50" t="s">
        <v>54</v>
      </c>
    </row>
    <row r="122" spans="1:7" ht="10.5" customHeight="1" thickTop="1" thickBot="1">
      <c r="A122" s="35"/>
      <c r="B122" s="35"/>
      <c r="C122" s="35"/>
      <c r="D122" s="35"/>
      <c r="E122" s="35"/>
      <c r="F122" s="35"/>
      <c r="G122" s="35"/>
    </row>
    <row r="123" spans="1:7" ht="39" customHeight="1" thickTop="1" thickBot="1">
      <c r="A123" s="94" t="s">
        <v>200</v>
      </c>
      <c r="B123" s="95"/>
      <c r="C123" s="95"/>
      <c r="D123" s="95"/>
      <c r="E123" s="95"/>
      <c r="F123" s="95"/>
      <c r="G123" s="96"/>
    </row>
    <row r="124" spans="1:7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3:G123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2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J45"/>
  <sheetViews>
    <sheetView workbookViewId="0">
      <selection activeCell="G1" sqref="G1"/>
    </sheetView>
  </sheetViews>
  <sheetFormatPr baseColWidth="10" defaultColWidth="3.59765625" defaultRowHeight="13.8"/>
  <cols>
    <col min="20" max="20" width="3.8984375" bestFit="1" customWidth="1"/>
  </cols>
  <sheetData>
    <row r="1" spans="1:36" ht="17.399999999999999">
      <c r="A1" s="1"/>
      <c r="B1" s="106">
        <v>2025</v>
      </c>
      <c r="C1" s="10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 t="s">
        <v>245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03">
        <f>DATE(B1,A4,1)</f>
        <v>45658</v>
      </c>
      <c r="C3" s="104"/>
      <c r="D3" s="104"/>
      <c r="E3" s="104"/>
      <c r="F3" s="104"/>
      <c r="G3" s="104"/>
      <c r="H3" s="104"/>
      <c r="I3" s="105"/>
      <c r="J3" s="1"/>
      <c r="K3" s="103">
        <f>DATE(J1,J4,1)</f>
        <v>32</v>
      </c>
      <c r="L3" s="104"/>
      <c r="M3" s="104"/>
      <c r="N3" s="104"/>
      <c r="O3" s="104"/>
      <c r="P3" s="104"/>
      <c r="Q3" s="104"/>
      <c r="R3" s="105"/>
      <c r="S3" s="1"/>
      <c r="T3" s="103">
        <f>DATE(S1,S4,1)</f>
        <v>61</v>
      </c>
      <c r="U3" s="104"/>
      <c r="V3" s="104"/>
      <c r="W3" s="104"/>
      <c r="X3" s="104"/>
      <c r="Y3" s="104"/>
      <c r="Z3" s="104"/>
      <c r="AA3" s="105"/>
      <c r="AB3" s="1"/>
      <c r="AC3" s="103">
        <f>DATE(AB1,AB4,1)</f>
        <v>92</v>
      </c>
      <c r="AD3" s="104"/>
      <c r="AE3" s="104"/>
      <c r="AF3" s="104"/>
      <c r="AG3" s="104"/>
      <c r="AH3" s="104"/>
      <c r="AI3" s="104"/>
      <c r="AJ3" s="105"/>
    </row>
    <row r="4" spans="1:36" ht="12.75" customHeight="1">
      <c r="A4" s="3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3">
        <f>A4+1</f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6" t="s">
        <v>8</v>
      </c>
      <c r="Q4" s="7" t="s">
        <v>9</v>
      </c>
      <c r="R4" s="8" t="s">
        <v>10</v>
      </c>
      <c r="S4" s="3">
        <f>J4+1</f>
        <v>3</v>
      </c>
      <c r="T4" s="4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8</v>
      </c>
      <c r="Z4" s="7" t="s">
        <v>9</v>
      </c>
      <c r="AA4" s="8" t="s">
        <v>10</v>
      </c>
      <c r="AB4" s="3">
        <f>S4+1</f>
        <v>4</v>
      </c>
      <c r="AC4" s="4" t="s">
        <v>3</v>
      </c>
      <c r="AD4" s="5" t="s">
        <v>4</v>
      </c>
      <c r="AE4" s="5" t="s">
        <v>5</v>
      </c>
      <c r="AF4" s="5" t="s">
        <v>6</v>
      </c>
      <c r="AG4" s="5" t="s">
        <v>7</v>
      </c>
      <c r="AH4" s="6" t="s">
        <v>8</v>
      </c>
      <c r="AI4" s="7" t="s">
        <v>9</v>
      </c>
      <c r="AJ4" s="8" t="s">
        <v>10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>
        <f>IF(C5 &lt;&gt; "",C5+1,IF(WEEKDAY("1." &amp;A4&amp;"."&amp;$B$1)=COLUMN($D$4),DATE($B$1,A4,1),""))</f>
        <v>45658</v>
      </c>
      <c r="E5" s="10">
        <f>IF(D5 &lt;&gt; "",D5+1,IF(WEEKDAY("1." &amp;A4&amp;"."&amp;$B$1)=COLUMN($E$4),DATE($B$1,A4,1),""))</f>
        <v>45659</v>
      </c>
      <c r="F5" s="10">
        <f>IF(E5 &lt;&gt; "",E5+1,IF(WEEKDAY("1." &amp;A4&amp;"."&amp;$B$1)=COLUMN($F$4),DATE($B$1,A4,1),""))</f>
        <v>45660</v>
      </c>
      <c r="G5" s="11">
        <f>IF(F5 &lt;&gt; "",F5+1,IF(WEEKDAY("1." &amp;A4&amp;"."&amp;$B$1)=COLUMN($G$4),DATE($B$1,A4,1),""))</f>
        <v>45661</v>
      </c>
      <c r="H5" s="11">
        <f>IF(G5 &lt;&gt; "",G5+1,IF(WEEKDAY("1." &amp;A4&amp;"."&amp;$B$1)=1,DATE($B$1,A4,1),""))</f>
        <v>45662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>
        <f>IF(O5 &lt;&gt; "",O5+1,IF(WEEKDAY("1." &amp;J4&amp;"."&amp;$B$1)=COLUMN($G$4),DATE($B$1,J4,1),""))</f>
        <v>45689</v>
      </c>
      <c r="Q5" s="11">
        <f>IF(P5 &lt;&gt; "",P5+1,IF(WEEKDAY("1." &amp;J4&amp;"."&amp;$B$1)=1,DATE($B$1,J4,1),""))</f>
        <v>45690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>
        <f>IF(X5 &lt;&gt; "",X5+1,IF(WEEKDAY("1." &amp;S4&amp;"."&amp;$B$1)=COLUMN($G$4),DATE($B$1,S4,1),""))</f>
        <v>45717</v>
      </c>
      <c r="Z5" s="11">
        <f>IF(Y5 &lt;&gt; "",Y5+1,IF(WEEKDAY("1." &amp;S4&amp;"."&amp;$B$1)=1,DATE($B$1,S4,1),""))</f>
        <v>45718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>
        <f>IF(AC5 &lt;&gt; "",AC5+1,IF(WEEKDAY("1." &amp;AB4&amp;"."&amp;$B$1)=COLUMN($C$4),DATE($B$1,AB4,1),""))</f>
        <v>45748</v>
      </c>
      <c r="AE5" s="10">
        <f>IF(AD5 &lt;&gt; "",AD5+1,IF(WEEKDAY("1." &amp;AB4&amp;"."&amp;$B$1)=COLUMN($D$4),DATE($B$1,AB4,1),""))</f>
        <v>45749</v>
      </c>
      <c r="AF5" s="10">
        <f>IF(AE5 &lt;&gt; "",AE5+1,IF(WEEKDAY("1." &amp;AB4&amp;"."&amp;$B$1)=COLUMN($E$4),DATE($B$1,AB4,1),""))</f>
        <v>45750</v>
      </c>
      <c r="AG5" s="10">
        <f>IF(AF5 &lt;&gt; "",AF5+1,IF(WEEKDAY("1." &amp;AB4&amp;"."&amp;$B$1)=COLUMN($F$4),DATE($B$1,AB4,1),""))</f>
        <v>45751</v>
      </c>
      <c r="AH5" s="11">
        <f>IF(AG5 &lt;&gt; "",AG5+1,IF(WEEKDAY("1." &amp;AB4&amp;"."&amp;$B$1)=COLUMN($G$4),DATE($B$1,AB4,1),""))</f>
        <v>45752</v>
      </c>
      <c r="AI5" s="11">
        <f>IF(AH5 &lt;&gt; "",AH5+1,IF(WEEKDAY("1." &amp;AB4&amp;"."&amp;$B$1)=1,DATE($B$1,AB4,1),""))</f>
        <v>45753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45663</v>
      </c>
      <c r="C6" s="10">
        <f t="shared" ref="C6:H8" si="0">B6+1</f>
        <v>45664</v>
      </c>
      <c r="D6" s="10">
        <f t="shared" si="0"/>
        <v>45665</v>
      </c>
      <c r="E6" s="10">
        <f t="shared" si="0"/>
        <v>45666</v>
      </c>
      <c r="F6" s="10">
        <f t="shared" si="0"/>
        <v>45667</v>
      </c>
      <c r="G6" s="11">
        <f t="shared" si="0"/>
        <v>45668</v>
      </c>
      <c r="H6" s="11">
        <f t="shared" si="0"/>
        <v>45669</v>
      </c>
      <c r="I6" s="12">
        <f>IF(B6&lt;&gt;"",IF(I5&lt;&gt;"",I5+1,1),1)</f>
        <v>2</v>
      </c>
      <c r="J6" s="1"/>
      <c r="K6" s="9">
        <f>Q5+1</f>
        <v>45691</v>
      </c>
      <c r="L6" s="10">
        <f t="shared" ref="L6:Q8" si="1">K6+1</f>
        <v>45692</v>
      </c>
      <c r="M6" s="10">
        <f t="shared" si="1"/>
        <v>45693</v>
      </c>
      <c r="N6" s="10">
        <f t="shared" si="1"/>
        <v>45694</v>
      </c>
      <c r="O6" s="10">
        <f t="shared" si="1"/>
        <v>45695</v>
      </c>
      <c r="P6" s="11">
        <f t="shared" si="1"/>
        <v>45696</v>
      </c>
      <c r="Q6" s="11">
        <f t="shared" si="1"/>
        <v>45697</v>
      </c>
      <c r="R6" s="12">
        <f>IF(K6&lt;&gt;"",R5+1,"")</f>
        <v>6</v>
      </c>
      <c r="S6" s="1"/>
      <c r="T6" s="9">
        <f>Z5+1</f>
        <v>45719</v>
      </c>
      <c r="U6" s="10">
        <f t="shared" ref="U6:Z8" si="2">T6+1</f>
        <v>45720</v>
      </c>
      <c r="V6" s="10">
        <f t="shared" si="2"/>
        <v>45721</v>
      </c>
      <c r="W6" s="10">
        <f t="shared" si="2"/>
        <v>45722</v>
      </c>
      <c r="X6" s="10">
        <f t="shared" si="2"/>
        <v>45723</v>
      </c>
      <c r="Y6" s="11">
        <f t="shared" si="2"/>
        <v>45724</v>
      </c>
      <c r="Z6" s="11">
        <f t="shared" si="2"/>
        <v>45725</v>
      </c>
      <c r="AA6" s="12">
        <f>IF(T6&lt;&gt;"",AA5+1,"")</f>
        <v>10</v>
      </c>
      <c r="AB6" s="1"/>
      <c r="AC6" s="9">
        <f>AI5+1</f>
        <v>45754</v>
      </c>
      <c r="AD6" s="10">
        <f t="shared" ref="AD6:AI8" si="3">AC6+1</f>
        <v>45755</v>
      </c>
      <c r="AE6" s="10">
        <f t="shared" si="3"/>
        <v>45756</v>
      </c>
      <c r="AF6" s="10">
        <f t="shared" si="3"/>
        <v>45757</v>
      </c>
      <c r="AG6" s="10">
        <f t="shared" si="3"/>
        <v>45758</v>
      </c>
      <c r="AH6" s="11">
        <f t="shared" si="3"/>
        <v>45759</v>
      </c>
      <c r="AI6" s="11">
        <f t="shared" si="3"/>
        <v>45760</v>
      </c>
      <c r="AJ6" s="12">
        <f>IF(AC6&lt;&gt;"",AJ5+1,"")</f>
        <v>15</v>
      </c>
    </row>
    <row r="7" spans="1:36" ht="12.75" customHeight="1">
      <c r="A7" s="1"/>
      <c r="B7" s="9">
        <f>H6+1</f>
        <v>45670</v>
      </c>
      <c r="C7" s="10">
        <f t="shared" si="0"/>
        <v>45671</v>
      </c>
      <c r="D7" s="10">
        <f t="shared" si="0"/>
        <v>45672</v>
      </c>
      <c r="E7" s="10">
        <f t="shared" si="0"/>
        <v>45673</v>
      </c>
      <c r="F7" s="10">
        <f t="shared" si="0"/>
        <v>45674</v>
      </c>
      <c r="G7" s="11">
        <f t="shared" si="0"/>
        <v>45675</v>
      </c>
      <c r="H7" s="11">
        <f t="shared" si="0"/>
        <v>45676</v>
      </c>
      <c r="I7" s="12">
        <f>IF(B7&lt;&gt;"",I6+1,"")</f>
        <v>3</v>
      </c>
      <c r="J7" s="1"/>
      <c r="K7" s="9">
        <f>Q6+1</f>
        <v>45698</v>
      </c>
      <c r="L7" s="10">
        <f t="shared" si="1"/>
        <v>45699</v>
      </c>
      <c r="M7" s="10">
        <f t="shared" si="1"/>
        <v>45700</v>
      </c>
      <c r="N7" s="10">
        <f t="shared" si="1"/>
        <v>45701</v>
      </c>
      <c r="O7" s="10">
        <f t="shared" si="1"/>
        <v>45702</v>
      </c>
      <c r="P7" s="11">
        <f t="shared" si="1"/>
        <v>45703</v>
      </c>
      <c r="Q7" s="11">
        <f t="shared" si="1"/>
        <v>45704</v>
      </c>
      <c r="R7" s="12">
        <f>IF(K7&lt;&gt;"",R6+1,"")</f>
        <v>7</v>
      </c>
      <c r="S7" s="1"/>
      <c r="T7" s="9">
        <f>Z6+1</f>
        <v>45726</v>
      </c>
      <c r="U7" s="10">
        <f t="shared" si="2"/>
        <v>45727</v>
      </c>
      <c r="V7" s="10">
        <f t="shared" si="2"/>
        <v>45728</v>
      </c>
      <c r="W7" s="10">
        <f t="shared" si="2"/>
        <v>45729</v>
      </c>
      <c r="X7" s="10">
        <f t="shared" si="2"/>
        <v>45730</v>
      </c>
      <c r="Y7" s="11">
        <f t="shared" si="2"/>
        <v>45731</v>
      </c>
      <c r="Z7" s="11">
        <f t="shared" si="2"/>
        <v>45732</v>
      </c>
      <c r="AA7" s="12">
        <f>IF(T7&lt;&gt;"",AA6+1,"")</f>
        <v>11</v>
      </c>
      <c r="AB7" s="1"/>
      <c r="AC7" s="9">
        <f>AI6+1</f>
        <v>45761</v>
      </c>
      <c r="AD7" s="10">
        <f t="shared" si="3"/>
        <v>45762</v>
      </c>
      <c r="AE7" s="10">
        <f t="shared" si="3"/>
        <v>45763</v>
      </c>
      <c r="AF7" s="10">
        <f t="shared" si="3"/>
        <v>45764</v>
      </c>
      <c r="AG7" s="10">
        <f t="shared" si="3"/>
        <v>45765</v>
      </c>
      <c r="AH7" s="11">
        <f t="shared" si="3"/>
        <v>45766</v>
      </c>
      <c r="AI7" s="11">
        <f t="shared" si="3"/>
        <v>45767</v>
      </c>
      <c r="AJ7" s="12">
        <f>IF(AC7&lt;&gt;"",AJ6+1,"")</f>
        <v>16</v>
      </c>
    </row>
    <row r="8" spans="1:36" ht="12.75" customHeight="1">
      <c r="A8" s="1"/>
      <c r="B8" s="9">
        <f>H7+1</f>
        <v>45677</v>
      </c>
      <c r="C8" s="10">
        <f t="shared" si="0"/>
        <v>45678</v>
      </c>
      <c r="D8" s="10">
        <f t="shared" si="0"/>
        <v>45679</v>
      </c>
      <c r="E8" s="10">
        <f t="shared" si="0"/>
        <v>45680</v>
      </c>
      <c r="F8" s="10">
        <f t="shared" si="0"/>
        <v>45681</v>
      </c>
      <c r="G8" s="11">
        <f t="shared" si="0"/>
        <v>45682</v>
      </c>
      <c r="H8" s="11">
        <f t="shared" si="0"/>
        <v>45683</v>
      </c>
      <c r="I8" s="12">
        <f>IF(B8&lt;&gt;"",I7+1,"")</f>
        <v>4</v>
      </c>
      <c r="J8" s="1"/>
      <c r="K8" s="9">
        <f>Q7+1</f>
        <v>45705</v>
      </c>
      <c r="L8" s="10">
        <f t="shared" si="1"/>
        <v>45706</v>
      </c>
      <c r="M8" s="10">
        <f t="shared" si="1"/>
        <v>45707</v>
      </c>
      <c r="N8" s="10">
        <f t="shared" si="1"/>
        <v>45708</v>
      </c>
      <c r="O8" s="10">
        <f t="shared" si="1"/>
        <v>45709</v>
      </c>
      <c r="P8" s="11">
        <f t="shared" si="1"/>
        <v>45710</v>
      </c>
      <c r="Q8" s="11">
        <f t="shared" si="1"/>
        <v>45711</v>
      </c>
      <c r="R8" s="12">
        <f>IF(K8&lt;&gt;"",R7+1,"")</f>
        <v>8</v>
      </c>
      <c r="S8" s="1"/>
      <c r="T8" s="9">
        <f>Z7+1</f>
        <v>45733</v>
      </c>
      <c r="U8" s="10">
        <f t="shared" si="2"/>
        <v>45734</v>
      </c>
      <c r="V8" s="10">
        <f t="shared" si="2"/>
        <v>45735</v>
      </c>
      <c r="W8" s="10">
        <f t="shared" si="2"/>
        <v>45736</v>
      </c>
      <c r="X8" s="10">
        <f t="shared" si="2"/>
        <v>45737</v>
      </c>
      <c r="Y8" s="11">
        <f t="shared" si="2"/>
        <v>45738</v>
      </c>
      <c r="Z8" s="11">
        <f t="shared" si="2"/>
        <v>45739</v>
      </c>
      <c r="AA8" s="12">
        <f>IF(T8&lt;&gt;"",AA7+1,"")</f>
        <v>12</v>
      </c>
      <c r="AB8" s="1"/>
      <c r="AC8" s="9">
        <f>AI7+1</f>
        <v>45768</v>
      </c>
      <c r="AD8" s="10">
        <f t="shared" si="3"/>
        <v>45769</v>
      </c>
      <c r="AE8" s="10">
        <f t="shared" si="3"/>
        <v>45770</v>
      </c>
      <c r="AF8" s="10">
        <f t="shared" si="3"/>
        <v>45771</v>
      </c>
      <c r="AG8" s="10">
        <f t="shared" si="3"/>
        <v>45772</v>
      </c>
      <c r="AH8" s="11">
        <f t="shared" si="3"/>
        <v>45773</v>
      </c>
      <c r="AI8" s="11">
        <f t="shared" si="3"/>
        <v>45774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45684</v>
      </c>
      <c r="C9" s="10">
        <f>IF(B9 &lt;&gt; "",IF(MONTH(B9+1) = A4,B9+1,""),"")</f>
        <v>45685</v>
      </c>
      <c r="D9" s="10">
        <f>IF(C9 &lt;&gt; "",IF(MONTH(C9+1) = A4,C9+1,""),"")</f>
        <v>45686</v>
      </c>
      <c r="E9" s="10">
        <f>IF(D9 &lt;&gt; "",IF(MONTH(D9+1) = A4,D9+1,""),"")</f>
        <v>45687</v>
      </c>
      <c r="F9" s="10">
        <f>IF(E9 &lt;&gt; "",IF(MONTH(E9+1) = A4,E9+1,""),"")</f>
        <v>45688</v>
      </c>
      <c r="G9" s="11" t="str">
        <f>IF(F9 &lt;&gt; "",IF(MONTH(F9+1) = A4,F9+1,""),"")</f>
        <v/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45712</v>
      </c>
      <c r="L9" s="10">
        <f>IF(K9 &lt;&gt; "",IF(MONTH(K9+1) = J4,K9+1,""),"")</f>
        <v>45713</v>
      </c>
      <c r="M9" s="10">
        <f>IF(L9 &lt;&gt; "",IF(MONTH(L9+1) = J4,L9+1,""),"")</f>
        <v>45714</v>
      </c>
      <c r="N9" s="10">
        <f>IF(M9 &lt;&gt; "",IF(MONTH(M9+1) = J4,M9+1,""),"")</f>
        <v>45715</v>
      </c>
      <c r="O9" s="10">
        <f>IF(N9 &lt;&gt; "",IF(MONTH(N9+1) = J4,N9+1,""),"")</f>
        <v>45716</v>
      </c>
      <c r="P9" s="11" t="str">
        <f>IF(O9 &lt;&gt; "",IF(MONTH(O9+1) = J4,O9+1,""),"")</f>
        <v/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45740</v>
      </c>
      <c r="U9" s="10">
        <f>IF(T9 &lt;&gt; "",IF(MONTH(T9+1) = S4,T9+1,""),"")</f>
        <v>45741</v>
      </c>
      <c r="V9" s="10">
        <f>IF(U9 &lt;&gt; "",IF(MONTH(U9+1) = S4,U9+1,""),"")</f>
        <v>45742</v>
      </c>
      <c r="W9" s="10">
        <f>IF(V9 &lt;&gt; "",IF(MONTH(V9+1) = S4,V9+1,""),"")</f>
        <v>45743</v>
      </c>
      <c r="X9" s="10">
        <f>IF(W9 &lt;&gt; "",IF(MONTH(W9+1) = S4,W9+1,""),"")</f>
        <v>45744</v>
      </c>
      <c r="Y9" s="11">
        <f>IF(X9 &lt;&gt; "",IF(MONTH(X9+1) = S4,X9+1,""),"")</f>
        <v>45745</v>
      </c>
      <c r="Z9" s="11">
        <f>IF(Y9 &lt;&gt; "",IF(MONTH(Y9+1) = S4,Y9+1,""),"")</f>
        <v>45746</v>
      </c>
      <c r="AA9" s="12">
        <f>IF(T9&lt;&gt;"",AA8+1,"")</f>
        <v>13</v>
      </c>
      <c r="AB9" s="1"/>
      <c r="AC9" s="9">
        <f>IF(MONTH(AI8+1) = AB4,AI8+1,"")</f>
        <v>45775</v>
      </c>
      <c r="AD9" s="10">
        <f>IF(AC9 &lt;&gt; "",IF(MONTH(AC9+1) = AB4,AC9+1,""),"")</f>
        <v>45776</v>
      </c>
      <c r="AE9" s="10">
        <f>IF(AD9 &lt;&gt; "",IF(MONTH(AD9+1) = AB4,AD9+1,""),"")</f>
        <v>45777</v>
      </c>
      <c r="AF9" s="10" t="str">
        <f>IF(AE9 &lt;&gt; "",IF(MONTH(AE9+1) = AB4,AE9+1,""),"")</f>
        <v/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45747</v>
      </c>
      <c r="U10" s="14" t="str">
        <f>IF(T10 &lt;&gt; "",IF(MONTH(T10+1) = S4,T10+1,""),"")</f>
        <v/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8"/>
      <c r="Q11" s="18"/>
      <c r="R11" s="18"/>
      <c r="S11" s="1"/>
      <c r="T11" s="17"/>
      <c r="U11" s="17"/>
      <c r="V11" s="17"/>
      <c r="W11" s="17"/>
      <c r="X11" s="17"/>
      <c r="Y11" s="18"/>
      <c r="Z11" s="18"/>
      <c r="AA11" s="18"/>
      <c r="AB11" s="1"/>
      <c r="AC11" s="17"/>
      <c r="AD11" s="17"/>
      <c r="AE11" s="17"/>
      <c r="AF11" s="17"/>
      <c r="AG11" s="17"/>
      <c r="AH11" s="18"/>
      <c r="AI11" s="18"/>
      <c r="AJ11" s="18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03">
        <f>DATE(A4,A14,1)</f>
        <v>487</v>
      </c>
      <c r="C13" s="104"/>
      <c r="D13" s="104"/>
      <c r="E13" s="104"/>
      <c r="F13" s="104"/>
      <c r="G13" s="104"/>
      <c r="H13" s="104"/>
      <c r="I13" s="105"/>
      <c r="J13" s="1"/>
      <c r="K13" s="103">
        <f>DATE(J4,J14,1)</f>
        <v>883</v>
      </c>
      <c r="L13" s="104"/>
      <c r="M13" s="104"/>
      <c r="N13" s="104"/>
      <c r="O13" s="104"/>
      <c r="P13" s="104"/>
      <c r="Q13" s="104"/>
      <c r="R13" s="105"/>
      <c r="S13" s="1"/>
      <c r="T13" s="103">
        <f>DATE(S4,S14,1)</f>
        <v>1278</v>
      </c>
      <c r="U13" s="104"/>
      <c r="V13" s="104"/>
      <c r="W13" s="104"/>
      <c r="X13" s="104"/>
      <c r="Y13" s="104"/>
      <c r="Z13" s="104"/>
      <c r="AA13" s="105"/>
      <c r="AB13" s="1"/>
      <c r="AC13" s="103">
        <f>DATE(AB4,AB14,1)</f>
        <v>1675</v>
      </c>
      <c r="AD13" s="104"/>
      <c r="AE13" s="104"/>
      <c r="AF13" s="104"/>
      <c r="AG13" s="104"/>
      <c r="AH13" s="104"/>
      <c r="AI13" s="104"/>
      <c r="AJ13" s="105"/>
    </row>
    <row r="14" spans="1:36" ht="12.75" customHeight="1">
      <c r="A14" s="3">
        <f>AB4+1</f>
        <v>5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8" t="s">
        <v>10</v>
      </c>
      <c r="J14" s="3">
        <f>A14+1</f>
        <v>6</v>
      </c>
      <c r="K14" s="4" t="s">
        <v>3</v>
      </c>
      <c r="L14" s="5" t="s">
        <v>4</v>
      </c>
      <c r="M14" s="5" t="s">
        <v>5</v>
      </c>
      <c r="N14" s="5" t="s">
        <v>6</v>
      </c>
      <c r="O14" s="5" t="s">
        <v>7</v>
      </c>
      <c r="P14" s="6" t="s">
        <v>8</v>
      </c>
      <c r="Q14" s="7" t="s">
        <v>9</v>
      </c>
      <c r="R14" s="8" t="s">
        <v>10</v>
      </c>
      <c r="S14" s="3">
        <f>J14+1</f>
        <v>7</v>
      </c>
      <c r="T14" s="4" t="s">
        <v>3</v>
      </c>
      <c r="U14" s="5" t="s">
        <v>4</v>
      </c>
      <c r="V14" s="5" t="s">
        <v>5</v>
      </c>
      <c r="W14" s="5" t="s">
        <v>6</v>
      </c>
      <c r="X14" s="5" t="s">
        <v>7</v>
      </c>
      <c r="Y14" s="6" t="s">
        <v>8</v>
      </c>
      <c r="Z14" s="7" t="s">
        <v>9</v>
      </c>
      <c r="AA14" s="8" t="s">
        <v>10</v>
      </c>
      <c r="AB14" s="3">
        <f>S14+1</f>
        <v>8</v>
      </c>
      <c r="AC14" s="4" t="s">
        <v>3</v>
      </c>
      <c r="AD14" s="5" t="s">
        <v>4</v>
      </c>
      <c r="AE14" s="5" t="s">
        <v>5</v>
      </c>
      <c r="AF14" s="5" t="s">
        <v>6</v>
      </c>
      <c r="AG14" s="5" t="s">
        <v>7</v>
      </c>
      <c r="AH14" s="6" t="s">
        <v>8</v>
      </c>
      <c r="AI14" s="7" t="s">
        <v>9</v>
      </c>
      <c r="AJ14" s="8" t="s">
        <v>10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>
        <f>IF(D15 &lt;&gt; "",D15+1,IF(WEEKDAY("1." &amp;A14&amp;"."&amp;$B$1)=COLUMN($E$4),DATE($B$1,A14,1),""))</f>
        <v>45778</v>
      </c>
      <c r="F15" s="10">
        <f>IF(E15 &lt;&gt; "",E15+1,IF(WEEKDAY("1." &amp;A14&amp;"."&amp;$B$1)=COLUMN($F$4),DATE($B$1,A14,1),""))</f>
        <v>45779</v>
      </c>
      <c r="G15" s="11">
        <f>IF(F15 &lt;&gt; "",F15+1,IF(WEEKDAY("1." &amp;A14&amp;"."&amp;$B$1)=COLUMN($G$4),DATE($B$1,A14,1),""))</f>
        <v>45780</v>
      </c>
      <c r="H15" s="11">
        <f>IF(G15 &lt;&gt; "",G15+1,IF(WEEKDAY("1." &amp;A14&amp;"."&amp;$B$1)=1,DATE($B$1,A14,1),""))</f>
        <v>45781</v>
      </c>
      <c r="I15" s="12">
        <f>IF(AJ10&lt;&gt;"",IF(AI10&lt;&gt;"",AJ10+1,AJ10),IF(AJ9&lt;&gt;"",IF(AI9&lt;&gt;"",AJ9+1,AJ9),IF(AJ8&lt;&gt;"",IF(AI8&lt;&gt;"",AJ8+1,AJ8))))</f>
        <v>18</v>
      </c>
      <c r="J15" s="1"/>
      <c r="K15" s="9" t="str">
        <f>IF(J15 &lt;&gt; "",J15+1,IF(WEEKDAY("1." &amp;J14&amp;"."&amp;$B$1)=COLUMN($B$4),DATE($B$1,J14,1),""))</f>
        <v/>
      </c>
      <c r="L15" s="10" t="str">
        <f>IF(K15 &lt;&gt; "",K15+1,IF(WEEKDAY("1." &amp;J14&amp;"."&amp;$B$1)=COLUMN($C$4),DATE($B$1,J14,1),""))</f>
        <v/>
      </c>
      <c r="M15" s="10" t="str">
        <f>IF(L15 &lt;&gt; "",L15+1,IF(WEEKDAY("1." &amp;J14&amp;"."&amp;$B$1)=COLUMN($D$4),DATE($B$1,J14,1),""))</f>
        <v/>
      </c>
      <c r="N15" s="10" t="str">
        <f>IF(M15 &lt;&gt; "",M15+1,IF(WEEKDAY("1." &amp;J14&amp;"."&amp;$B$1)=COLUMN($E$4),DATE($B$1,J14,1),""))</f>
        <v/>
      </c>
      <c r="O15" s="10" t="str">
        <f>IF(N15 &lt;&gt; "",N15+1,IF(WEEKDAY("1." &amp;J14&amp;"."&amp;$B$1)=COLUMN($F$4),DATE($B$1,J14,1),""))</f>
        <v/>
      </c>
      <c r="P15" s="11" t="str">
        <f>IF(O15 &lt;&gt; "",O15+1,IF(WEEKDAY("1." &amp;J14&amp;"."&amp;$B$1)=COLUMN($G$4),DATE($B$1,J14,1),""))</f>
        <v/>
      </c>
      <c r="Q15" s="11">
        <f>IF(P15 &lt;&gt; "",P15+1,IF(WEEKDAY("1." &amp;J14&amp;"."&amp;$B$1)=1,DATE($B$1,J14,1),""))</f>
        <v>45809</v>
      </c>
      <c r="R15" s="12">
        <f>IF(I20&lt;&gt;"",IF(H20&lt;&gt;"",I20+1,I20),IF(I19&lt;&gt;"",IF(H19&lt;&gt;"",I19+1,I19),IF(I18&lt;&gt;"",IF(H18&lt;&gt;"",I18+1,I18))))</f>
        <v>22</v>
      </c>
      <c r="S15" s="1"/>
      <c r="T15" s="9" t="str">
        <f>IF(S15 &lt;&gt; "",S15+1,IF(WEEKDAY("1." &amp;S14&amp;"."&amp;$B$1)=COLUMN($B$4),DATE($B$1,S14,1),""))</f>
        <v/>
      </c>
      <c r="U15" s="10">
        <f>IF(T15 &lt;&gt; "",T15+1,IF(WEEKDAY("1." &amp;S14&amp;"."&amp;$B$1)=COLUMN($C$4),DATE($B$1,S14,1),""))</f>
        <v>45839</v>
      </c>
      <c r="V15" s="10">
        <f>IF(U15 &lt;&gt; "",U15+1,IF(WEEKDAY("1." &amp;S14&amp;"."&amp;$B$1)=COLUMN($D$4),DATE($B$1,S14,1),""))</f>
        <v>45840</v>
      </c>
      <c r="W15" s="10">
        <f>IF(V15 &lt;&gt; "",V15+1,IF(WEEKDAY("1." &amp;S14&amp;"."&amp;$B$1)=COLUMN($E$4),DATE($B$1,S14,1),""))</f>
        <v>45841</v>
      </c>
      <c r="X15" s="10">
        <f>IF(W15 &lt;&gt; "",W15+1,IF(WEEKDAY("1." &amp;S14&amp;"."&amp;$B$1)=COLUMN($F$4),DATE($B$1,S14,1),""))</f>
        <v>45842</v>
      </c>
      <c r="Y15" s="11">
        <f>IF(X15 &lt;&gt; "",X15+1,IF(WEEKDAY("1." &amp;S14&amp;"."&amp;$B$1)=COLUMN($G$4),DATE($B$1,S14,1),""))</f>
        <v>45843</v>
      </c>
      <c r="Z15" s="11">
        <f>IF(Y15 &lt;&gt; "",Y15+1,IF(WEEKDAY("1." &amp;S14&amp;"."&amp;$B$1)=1,DATE($B$1,S14,1),""))</f>
        <v>45844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>
        <f>IF(AF15 &lt;&gt; "",AF15+1,IF(WEEKDAY("1." &amp;AB14&amp;"."&amp;$B$1)=COLUMN($F$4),DATE($B$1,AB14,1),""))</f>
        <v>45870</v>
      </c>
      <c r="AH15" s="11">
        <f>IF(AG15 &lt;&gt; "",AG15+1,IF(WEEKDAY("1." &amp;AB14&amp;"."&amp;$B$1)=COLUMN($G$4),DATE($B$1,AB14,1),""))</f>
        <v>45871</v>
      </c>
      <c r="AI15" s="11">
        <f>IF(AH15 &lt;&gt; "",AH15+1,IF(WEEKDAY("1." &amp;AB14&amp;"."&amp;$B$1)=1,DATE($B$1,AB14,1),""))</f>
        <v>45872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45782</v>
      </c>
      <c r="C16" s="10">
        <f t="shared" ref="C16:H18" si="4">B16+1</f>
        <v>45783</v>
      </c>
      <c r="D16" s="10">
        <f t="shared" si="4"/>
        <v>45784</v>
      </c>
      <c r="E16" s="10">
        <f t="shared" si="4"/>
        <v>45785</v>
      </c>
      <c r="F16" s="10">
        <f t="shared" si="4"/>
        <v>45786</v>
      </c>
      <c r="G16" s="11">
        <f t="shared" si="4"/>
        <v>45787</v>
      </c>
      <c r="H16" s="11">
        <f t="shared" si="4"/>
        <v>45788</v>
      </c>
      <c r="I16" s="12">
        <f>IF(B16&lt;&gt;"",I15+1,"")</f>
        <v>19</v>
      </c>
      <c r="J16" s="1"/>
      <c r="K16" s="9">
        <f>Q15+1</f>
        <v>45810</v>
      </c>
      <c r="L16" s="10">
        <f t="shared" ref="L16:Q18" si="5">K16+1</f>
        <v>45811</v>
      </c>
      <c r="M16" s="10">
        <f t="shared" si="5"/>
        <v>45812</v>
      </c>
      <c r="N16" s="10">
        <f t="shared" si="5"/>
        <v>45813</v>
      </c>
      <c r="O16" s="10">
        <f t="shared" si="5"/>
        <v>45814</v>
      </c>
      <c r="P16" s="11">
        <f t="shared" si="5"/>
        <v>45815</v>
      </c>
      <c r="Q16" s="11">
        <f t="shared" si="5"/>
        <v>45816</v>
      </c>
      <c r="R16" s="12">
        <f>IF(K16&lt;&gt;"",R15+1,"")</f>
        <v>23</v>
      </c>
      <c r="S16" s="1"/>
      <c r="T16" s="9">
        <f>Z15+1</f>
        <v>45845</v>
      </c>
      <c r="U16" s="10">
        <f t="shared" ref="U16:Z18" si="6">T16+1</f>
        <v>45846</v>
      </c>
      <c r="V16" s="10">
        <f t="shared" si="6"/>
        <v>45847</v>
      </c>
      <c r="W16" s="10">
        <f t="shared" si="6"/>
        <v>45848</v>
      </c>
      <c r="X16" s="10">
        <f t="shared" si="6"/>
        <v>45849</v>
      </c>
      <c r="Y16" s="11">
        <f t="shared" si="6"/>
        <v>45850</v>
      </c>
      <c r="Z16" s="11">
        <f t="shared" si="6"/>
        <v>45851</v>
      </c>
      <c r="AA16" s="12">
        <f>IF(T16&lt;&gt;"",AA15+1,"")</f>
        <v>28</v>
      </c>
      <c r="AB16" s="1"/>
      <c r="AC16" s="9">
        <f>AI15+1</f>
        <v>45873</v>
      </c>
      <c r="AD16" s="10">
        <f t="shared" ref="AD16:AI18" si="7">AC16+1</f>
        <v>45874</v>
      </c>
      <c r="AE16" s="10">
        <f t="shared" si="7"/>
        <v>45875</v>
      </c>
      <c r="AF16" s="10">
        <f t="shared" si="7"/>
        <v>45876</v>
      </c>
      <c r="AG16" s="10">
        <f t="shared" si="7"/>
        <v>45877</v>
      </c>
      <c r="AH16" s="11">
        <f t="shared" si="7"/>
        <v>45878</v>
      </c>
      <c r="AI16" s="11">
        <f t="shared" si="7"/>
        <v>45879</v>
      </c>
      <c r="AJ16" s="12">
        <f>IF(AC16&lt;&gt;"",AJ15+1,"")</f>
        <v>32</v>
      </c>
    </row>
    <row r="17" spans="1:36" ht="12.75" customHeight="1">
      <c r="A17" s="1"/>
      <c r="B17" s="9">
        <f>H16+1</f>
        <v>45789</v>
      </c>
      <c r="C17" s="10">
        <f t="shared" si="4"/>
        <v>45790</v>
      </c>
      <c r="D17" s="10">
        <f t="shared" si="4"/>
        <v>45791</v>
      </c>
      <c r="E17" s="10">
        <f t="shared" si="4"/>
        <v>45792</v>
      </c>
      <c r="F17" s="10">
        <f t="shared" si="4"/>
        <v>45793</v>
      </c>
      <c r="G17" s="11">
        <f t="shared" si="4"/>
        <v>45794</v>
      </c>
      <c r="H17" s="11">
        <f t="shared" si="4"/>
        <v>45795</v>
      </c>
      <c r="I17" s="12">
        <f>IF(B17&lt;&gt;"",I16+1,"")</f>
        <v>20</v>
      </c>
      <c r="J17" s="1"/>
      <c r="K17" s="9">
        <f>Q16+1</f>
        <v>45817</v>
      </c>
      <c r="L17" s="10">
        <f t="shared" si="5"/>
        <v>45818</v>
      </c>
      <c r="M17" s="10">
        <f t="shared" si="5"/>
        <v>45819</v>
      </c>
      <c r="N17" s="10">
        <f t="shared" si="5"/>
        <v>45820</v>
      </c>
      <c r="O17" s="10">
        <f t="shared" si="5"/>
        <v>45821</v>
      </c>
      <c r="P17" s="11">
        <f t="shared" si="5"/>
        <v>45822</v>
      </c>
      <c r="Q17" s="11">
        <f t="shared" si="5"/>
        <v>45823</v>
      </c>
      <c r="R17" s="12">
        <f>IF(K17&lt;&gt;"",R16+1,"")</f>
        <v>24</v>
      </c>
      <c r="S17" s="1"/>
      <c r="T17" s="9">
        <f>Z16+1</f>
        <v>45852</v>
      </c>
      <c r="U17" s="10">
        <f t="shared" si="6"/>
        <v>45853</v>
      </c>
      <c r="V17" s="10">
        <f t="shared" si="6"/>
        <v>45854</v>
      </c>
      <c r="W17" s="10">
        <f t="shared" si="6"/>
        <v>45855</v>
      </c>
      <c r="X17" s="10">
        <f t="shared" si="6"/>
        <v>45856</v>
      </c>
      <c r="Y17" s="11">
        <f t="shared" si="6"/>
        <v>45857</v>
      </c>
      <c r="Z17" s="11">
        <f t="shared" si="6"/>
        <v>45858</v>
      </c>
      <c r="AA17" s="12">
        <f>IF(T17&lt;&gt;"",AA16+1,"")</f>
        <v>29</v>
      </c>
      <c r="AB17" s="1"/>
      <c r="AC17" s="9">
        <f>AI16+1</f>
        <v>45880</v>
      </c>
      <c r="AD17" s="10">
        <f t="shared" si="7"/>
        <v>45881</v>
      </c>
      <c r="AE17" s="10">
        <f t="shared" si="7"/>
        <v>45882</v>
      </c>
      <c r="AF17" s="10">
        <f t="shared" si="7"/>
        <v>45883</v>
      </c>
      <c r="AG17" s="10">
        <f t="shared" si="7"/>
        <v>45884</v>
      </c>
      <c r="AH17" s="11">
        <f t="shared" si="7"/>
        <v>45885</v>
      </c>
      <c r="AI17" s="11">
        <f t="shared" si="7"/>
        <v>45886</v>
      </c>
      <c r="AJ17" s="12">
        <f>IF(AC17&lt;&gt;"",AJ16+1,"")</f>
        <v>33</v>
      </c>
    </row>
    <row r="18" spans="1:36" ht="12.75" customHeight="1">
      <c r="A18" s="1"/>
      <c r="B18" s="9">
        <f>H17+1</f>
        <v>45796</v>
      </c>
      <c r="C18" s="10">
        <f t="shared" si="4"/>
        <v>45797</v>
      </c>
      <c r="D18" s="10">
        <f t="shared" si="4"/>
        <v>45798</v>
      </c>
      <c r="E18" s="10">
        <f t="shared" si="4"/>
        <v>45799</v>
      </c>
      <c r="F18" s="10">
        <f t="shared" si="4"/>
        <v>45800</v>
      </c>
      <c r="G18" s="11">
        <f t="shared" si="4"/>
        <v>45801</v>
      </c>
      <c r="H18" s="11">
        <f t="shared" si="4"/>
        <v>45802</v>
      </c>
      <c r="I18" s="12">
        <f>IF(B18&lt;&gt;"",I17+1,"")</f>
        <v>21</v>
      </c>
      <c r="J18" s="1"/>
      <c r="K18" s="9">
        <f>Q17+1</f>
        <v>45824</v>
      </c>
      <c r="L18" s="10">
        <f t="shared" si="5"/>
        <v>45825</v>
      </c>
      <c r="M18" s="10">
        <f t="shared" si="5"/>
        <v>45826</v>
      </c>
      <c r="N18" s="10">
        <f t="shared" si="5"/>
        <v>45827</v>
      </c>
      <c r="O18" s="10">
        <f t="shared" si="5"/>
        <v>45828</v>
      </c>
      <c r="P18" s="11">
        <f t="shared" si="5"/>
        <v>45829</v>
      </c>
      <c r="Q18" s="11">
        <f t="shared" si="5"/>
        <v>45830</v>
      </c>
      <c r="R18" s="12">
        <f>IF(K18&lt;&gt;"",R17+1,"")</f>
        <v>25</v>
      </c>
      <c r="S18" s="1"/>
      <c r="T18" s="9">
        <f>Z17+1</f>
        <v>45859</v>
      </c>
      <c r="U18" s="10">
        <f t="shared" si="6"/>
        <v>45860</v>
      </c>
      <c r="V18" s="10">
        <f t="shared" si="6"/>
        <v>45861</v>
      </c>
      <c r="W18" s="10">
        <f t="shared" si="6"/>
        <v>45862</v>
      </c>
      <c r="X18" s="10">
        <f t="shared" si="6"/>
        <v>45863</v>
      </c>
      <c r="Y18" s="11">
        <f t="shared" si="6"/>
        <v>45864</v>
      </c>
      <c r="Z18" s="11">
        <f t="shared" si="6"/>
        <v>45865</v>
      </c>
      <c r="AA18" s="12">
        <f>IF(T18&lt;&gt;"",AA17+1,"")</f>
        <v>30</v>
      </c>
      <c r="AB18" s="1"/>
      <c r="AC18" s="9">
        <f>AI17+1</f>
        <v>45887</v>
      </c>
      <c r="AD18" s="10">
        <f t="shared" si="7"/>
        <v>45888</v>
      </c>
      <c r="AE18" s="10">
        <f t="shared" si="7"/>
        <v>45889</v>
      </c>
      <c r="AF18" s="10">
        <f t="shared" si="7"/>
        <v>45890</v>
      </c>
      <c r="AG18" s="10">
        <f t="shared" si="7"/>
        <v>45891</v>
      </c>
      <c r="AH18" s="11">
        <f t="shared" si="7"/>
        <v>45892</v>
      </c>
      <c r="AI18" s="11">
        <f t="shared" si="7"/>
        <v>45893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45803</v>
      </c>
      <c r="C19" s="10">
        <f>IF(B19 &lt;&gt; "",IF(MONTH(B19+1) = A14,B19+1,""),"")</f>
        <v>45804</v>
      </c>
      <c r="D19" s="10">
        <f>IF(C19 &lt;&gt; "",IF(MONTH(C19+1) = A14,C19+1,""),"")</f>
        <v>45805</v>
      </c>
      <c r="E19" s="10">
        <f>IF(D19 &lt;&gt; "",IF(MONTH(D19+1) = A14,D19+1,""),"")</f>
        <v>45806</v>
      </c>
      <c r="F19" s="10">
        <f>IF(E19 &lt;&gt; "",IF(MONTH(E19+1) = A14,E19+1,""),"")</f>
        <v>45807</v>
      </c>
      <c r="G19" s="11">
        <f>IF(F19 &lt;&gt; "",IF(MONTH(F19+1) = A14,F19+1,""),"")</f>
        <v>45808</v>
      </c>
      <c r="H19" s="11" t="str">
        <f>IF(G19 &lt;&gt; "",IF(MONTH(G19+1) = A14,G19+1,""),"")</f>
        <v/>
      </c>
      <c r="I19" s="12">
        <f>IF(B19&lt;&gt;"",I18+1,"")</f>
        <v>22</v>
      </c>
      <c r="J19" s="1"/>
      <c r="K19" s="9">
        <f>IF(MONTH(Q18+1) = J14,Q18+1,"")</f>
        <v>45831</v>
      </c>
      <c r="L19" s="10">
        <f>IF(K19 &lt;&gt; "",IF(MONTH(K19+1) = J14,K19+1,""),"")</f>
        <v>45832</v>
      </c>
      <c r="M19" s="10">
        <f>IF(L19 &lt;&gt; "",IF(MONTH(L19+1) = J14,L19+1,""),"")</f>
        <v>45833</v>
      </c>
      <c r="N19" s="10">
        <f>IF(M19 &lt;&gt; "",IF(MONTH(M19+1) = J14,M19+1,""),"")</f>
        <v>45834</v>
      </c>
      <c r="O19" s="10">
        <f>IF(N19 &lt;&gt; "",IF(MONTH(N19+1) = J14,N19+1,""),"")</f>
        <v>45835</v>
      </c>
      <c r="P19" s="11">
        <f>IF(O19 &lt;&gt; "",IF(MONTH(O19+1) = J14,O19+1,""),"")</f>
        <v>45836</v>
      </c>
      <c r="Q19" s="11">
        <f>IF(P19 &lt;&gt; "",IF(MONTH(P19+1) = J14,P19+1,""),"")</f>
        <v>45837</v>
      </c>
      <c r="R19" s="12">
        <f>IF(K19&lt;&gt;"",R18+1,"")</f>
        <v>26</v>
      </c>
      <c r="S19" s="1"/>
      <c r="T19" s="9">
        <f>IF(MONTH(Z18+1) = S14,Z18+1,"")</f>
        <v>45866</v>
      </c>
      <c r="U19" s="10">
        <f>IF(T19 &lt;&gt; "",IF(MONTH(T19+1) = S14,T19+1,""),"")</f>
        <v>45867</v>
      </c>
      <c r="V19" s="10">
        <f>IF(U19 &lt;&gt; "",IF(MONTH(U19+1) = S14,U19+1,""),"")</f>
        <v>45868</v>
      </c>
      <c r="W19" s="10">
        <f>IF(V19 &lt;&gt; "",IF(MONTH(V19+1) = S14,V19+1,""),"")</f>
        <v>45869</v>
      </c>
      <c r="X19" s="10" t="str">
        <f>IF(W19 &lt;&gt; "",IF(MONTH(W19+1) = S14,W19+1,""),"")</f>
        <v/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45894</v>
      </c>
      <c r="AD19" s="10">
        <f>IF(AC19 &lt;&gt; "",IF(MONTH(AC19+1) = AB14,AC19+1,""),"")</f>
        <v>45895</v>
      </c>
      <c r="AE19" s="10">
        <f>IF(AD19 &lt;&gt; "",IF(MONTH(AD19+1) = AB14,AD19+1,""),"")</f>
        <v>45896</v>
      </c>
      <c r="AF19" s="10">
        <f>IF(AE19 &lt;&gt; "",IF(MONTH(AE19+1) = AB14,AE19+1,""),"")</f>
        <v>45897</v>
      </c>
      <c r="AG19" s="10">
        <f>IF(AF19 &lt;&gt; "",IF(MONTH(AF19+1) = AB14,AF19+1,""),"")</f>
        <v>45898</v>
      </c>
      <c r="AH19" s="11">
        <f>IF(AG19 &lt;&gt; "",IF(MONTH(AG19+1) = AB14,AG19+1,""),"")</f>
        <v>45899</v>
      </c>
      <c r="AI19" s="11">
        <f>IF(AH19 &lt;&gt; "",IF(MONTH(AH19+1) = AB14,AH19+1,""),"")</f>
        <v>45900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>
        <f>IF(Q19&lt;&gt;"",IF(MONTH(Q19+1) = J14,Q19+1,""),"")</f>
        <v>45838</v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>
        <f>IF(K20&lt;&gt;"",R19+1,"")</f>
        <v>27</v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 t="str">
        <f>IF(AI19&lt;&gt;"",IF(MONTH(AI19+1) = AB14,AI19+1,""),"")</f>
        <v/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 t="str">
        <f>IF(AC20&lt;&gt;"",AJ19+1,"")</f>
        <v/>
      </c>
    </row>
    <row r="21" spans="1:36" ht="12.75" customHeight="1">
      <c r="A21" s="1"/>
      <c r="B21" s="17"/>
      <c r="C21" s="17"/>
      <c r="D21" s="17"/>
      <c r="E21" s="17"/>
      <c r="F21" s="17"/>
      <c r="G21" s="18"/>
      <c r="H21" s="18"/>
      <c r="I21" s="18"/>
      <c r="J21" s="1"/>
      <c r="K21" s="17"/>
      <c r="L21" s="17"/>
      <c r="M21" s="17"/>
      <c r="N21" s="17"/>
      <c r="O21" s="17"/>
      <c r="P21" s="18"/>
      <c r="Q21" s="18"/>
      <c r="R21" s="18"/>
      <c r="S21" s="1"/>
      <c r="T21" s="17"/>
      <c r="U21" s="17"/>
      <c r="V21" s="17"/>
      <c r="W21" s="17"/>
      <c r="X21" s="17"/>
      <c r="Y21" s="18"/>
      <c r="Z21" s="18"/>
      <c r="AA21" s="18"/>
      <c r="AB21" s="1"/>
      <c r="AC21" s="17"/>
      <c r="AD21" s="17"/>
      <c r="AE21" s="17"/>
      <c r="AF21" s="17"/>
      <c r="AG21" s="17"/>
      <c r="AH21" s="18"/>
      <c r="AI21" s="18"/>
      <c r="AJ21" s="18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03">
        <f>DATE(A14,A24,1)</f>
        <v>2071</v>
      </c>
      <c r="C23" s="104"/>
      <c r="D23" s="104"/>
      <c r="E23" s="104"/>
      <c r="F23" s="104"/>
      <c r="G23" s="104"/>
      <c r="H23" s="104"/>
      <c r="I23" s="105"/>
      <c r="J23" s="1"/>
      <c r="K23" s="103">
        <f>DATE(J14,J24,1)</f>
        <v>2466</v>
      </c>
      <c r="L23" s="104"/>
      <c r="M23" s="104"/>
      <c r="N23" s="104"/>
      <c r="O23" s="104"/>
      <c r="P23" s="104"/>
      <c r="Q23" s="104"/>
      <c r="R23" s="105"/>
      <c r="S23" s="1"/>
      <c r="T23" s="103">
        <f>DATE(S14,S24,1)</f>
        <v>2862</v>
      </c>
      <c r="U23" s="104"/>
      <c r="V23" s="104"/>
      <c r="W23" s="104"/>
      <c r="X23" s="104"/>
      <c r="Y23" s="104"/>
      <c r="Z23" s="104"/>
      <c r="AA23" s="105"/>
      <c r="AB23" s="1"/>
      <c r="AC23" s="103">
        <f>DATE(AB14,AB24,1)</f>
        <v>3258</v>
      </c>
      <c r="AD23" s="104"/>
      <c r="AE23" s="104"/>
      <c r="AF23" s="104"/>
      <c r="AG23" s="104"/>
      <c r="AH23" s="104"/>
      <c r="AI23" s="104"/>
      <c r="AJ23" s="105"/>
    </row>
    <row r="24" spans="1:36" ht="12.75" customHeight="1">
      <c r="A24" s="3">
        <f>AB14+1</f>
        <v>9</v>
      </c>
      <c r="B24" s="4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6" t="s">
        <v>8</v>
      </c>
      <c r="H24" s="7" t="s">
        <v>9</v>
      </c>
      <c r="I24" s="8" t="s">
        <v>10</v>
      </c>
      <c r="J24" s="3">
        <f>A24+1</f>
        <v>10</v>
      </c>
      <c r="K24" s="4" t="s">
        <v>3</v>
      </c>
      <c r="L24" s="5" t="s">
        <v>4</v>
      </c>
      <c r="M24" s="5" t="s">
        <v>5</v>
      </c>
      <c r="N24" s="5" t="s">
        <v>6</v>
      </c>
      <c r="O24" s="5" t="s">
        <v>7</v>
      </c>
      <c r="P24" s="6" t="s">
        <v>8</v>
      </c>
      <c r="Q24" s="7" t="s">
        <v>9</v>
      </c>
      <c r="R24" s="8" t="s">
        <v>10</v>
      </c>
      <c r="S24" s="3">
        <f>J24+1</f>
        <v>11</v>
      </c>
      <c r="T24" s="4" t="s">
        <v>3</v>
      </c>
      <c r="U24" s="5" t="s">
        <v>4</v>
      </c>
      <c r="V24" s="5" t="s">
        <v>5</v>
      </c>
      <c r="W24" s="5" t="s">
        <v>6</v>
      </c>
      <c r="X24" s="5" t="s">
        <v>7</v>
      </c>
      <c r="Y24" s="6" t="s">
        <v>8</v>
      </c>
      <c r="Z24" s="7" t="s">
        <v>9</v>
      </c>
      <c r="AA24" s="8" t="s">
        <v>10</v>
      </c>
      <c r="AB24" s="3">
        <f>S24+1</f>
        <v>12</v>
      </c>
      <c r="AC24" s="4" t="s">
        <v>3</v>
      </c>
      <c r="AD24" s="5" t="s">
        <v>4</v>
      </c>
      <c r="AE24" s="5" t="s">
        <v>5</v>
      </c>
      <c r="AF24" s="5" t="s">
        <v>6</v>
      </c>
      <c r="AG24" s="5" t="s">
        <v>7</v>
      </c>
      <c r="AH24" s="6" t="s">
        <v>8</v>
      </c>
      <c r="AI24" s="7" t="s">
        <v>9</v>
      </c>
      <c r="AJ24" s="8" t="s">
        <v>10</v>
      </c>
    </row>
    <row r="25" spans="1:36" ht="12.75" customHeight="1">
      <c r="A25" s="1"/>
      <c r="B25" s="9">
        <f>IF(A25 &lt;&gt; "",A25+1,IF(WEEKDAY("1." &amp;A24&amp;"."&amp;$B$1)=COLUMN($B$4),DATE($B$1,A24,1),""))</f>
        <v>45901</v>
      </c>
      <c r="C25" s="10">
        <f>IF(B25 &lt;&gt; "",B25+1,IF(WEEKDAY("1." &amp;A24&amp;"."&amp;$B$1)=COLUMN($C$4),DATE($B$1,A24,1),""))</f>
        <v>45902</v>
      </c>
      <c r="D25" s="10">
        <f>IF(C25 &lt;&gt; "",C25+1,IF(WEEKDAY("1." &amp;A24&amp;"."&amp;$B$1)=COLUMN($D$4),DATE($B$1,A24,1),""))</f>
        <v>45903</v>
      </c>
      <c r="E25" s="10">
        <f>IF(D25 &lt;&gt; "",D25+1,IF(WEEKDAY("1." &amp;A24&amp;"."&amp;$B$1)=COLUMN($E$4),DATE($B$1,A24,1),""))</f>
        <v>45904</v>
      </c>
      <c r="F25" s="10">
        <f>IF(E25 &lt;&gt; "",E25+1,IF(WEEKDAY("1." &amp;A24&amp;"."&amp;$B$1)=COLUMN($F$4),DATE($B$1,A24,1),""))</f>
        <v>45905</v>
      </c>
      <c r="G25" s="11">
        <f>IF(F25 &lt;&gt; "",F25+1,IF(WEEKDAY("1." &amp;A24&amp;"."&amp;$B$1)=COLUMN($G$4),DATE($B$1,A24,1),""))</f>
        <v>45906</v>
      </c>
      <c r="H25" s="11">
        <f>IF(G25 &lt;&gt; "",G25+1,IF(WEEKDAY("1." &amp;A24&amp;"."&amp;$B$1)=1,DATE($B$1,A24,1),""))</f>
        <v>45907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>
        <f>IF(L25 &lt;&gt; "",L25+1,IF(WEEKDAY("1." &amp;J24&amp;"."&amp;$B$1)=COLUMN($D$4),DATE($B$1,J24,1),""))</f>
        <v>45931</v>
      </c>
      <c r="N25" s="10">
        <f>IF(M25 &lt;&gt; "",M25+1,IF(WEEKDAY("1." &amp;J24&amp;"."&amp;$B$1)=COLUMN($E$4),DATE($B$1,J24,1),""))</f>
        <v>45932</v>
      </c>
      <c r="O25" s="10">
        <f>IF(N25 &lt;&gt; "",N25+1,IF(WEEKDAY("1." &amp;J24&amp;"."&amp;$B$1)=COLUMN($F$4),DATE($B$1,J24,1),""))</f>
        <v>45933</v>
      </c>
      <c r="P25" s="11">
        <f>IF(O25 &lt;&gt; "",O25+1,IF(WEEKDAY("1." &amp;J24&amp;"."&amp;$B$1)=COLUMN($G$4),DATE($B$1,J24,1),""))</f>
        <v>45934</v>
      </c>
      <c r="Q25" s="11">
        <f>IF(P25 &lt;&gt; "",P25+1,IF(WEEKDAY("1." &amp;J24&amp;"."&amp;$B$1)=1,DATE($B$1,J24,1),""))</f>
        <v>45935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>
        <f>IF(X25 &lt;&gt; "",X25+1,IF(WEEKDAY("1." &amp;S24&amp;"."&amp;$B$1)=COLUMN($G$4),DATE($B$1,S24,1),""))</f>
        <v>45962</v>
      </c>
      <c r="Z25" s="11">
        <f>IF(Y25 &lt;&gt; "",Y25+1,IF(WEEKDAY("1." &amp;S24&amp;"."&amp;$B$1)=1,DATE($B$1,S24,1),""))</f>
        <v>45963</v>
      </c>
      <c r="AA25" s="12">
        <f>IF(R30&lt;&gt;"",IF(Q30&lt;&gt;"",R30+1,R30),IF(R29&lt;&gt;"",IF(Q29&lt;&gt;"",R29+1,R29),IF(R28&lt;&gt;"",IF(Q28&lt;&gt;"",R28+1,R28))))</f>
        <v>44</v>
      </c>
      <c r="AB25" s="1"/>
      <c r="AC25" s="9">
        <f>IF(AB25 &lt;&gt; "",AB25+1,IF(WEEKDAY("1." &amp;AB24&amp;"."&amp;$B$1)=COLUMN($B$4),DATE($B$1,AB24,1),""))</f>
        <v>45992</v>
      </c>
      <c r="AD25" s="10">
        <f>IF(AC25 &lt;&gt; "",AC25+1,IF(WEEKDAY("1." &amp;AB24&amp;"."&amp;$B$1)=COLUMN($C$4),DATE($B$1,AB24,1),""))</f>
        <v>45993</v>
      </c>
      <c r="AE25" s="10">
        <f>IF(AD25 &lt;&gt; "",AD25+1,IF(WEEKDAY("1." &amp;AB24&amp;"."&amp;$B$1)=COLUMN($D$4),DATE($B$1,AB24,1),""))</f>
        <v>45994</v>
      </c>
      <c r="AF25" s="10">
        <f>IF(AE25 &lt;&gt; "",AE25+1,IF(WEEKDAY("1." &amp;AB24&amp;"."&amp;$B$1)=COLUMN($E$4),DATE($B$1,AB24,1),""))</f>
        <v>45995</v>
      </c>
      <c r="AG25" s="10">
        <f>IF(AF25 &lt;&gt; "",AF25+1,IF(WEEKDAY("1." &amp;AB24&amp;"."&amp;$B$1)=COLUMN($F$4),DATE($B$1,AB24,1),""))</f>
        <v>45996</v>
      </c>
      <c r="AH25" s="11">
        <f>IF(AG25 &lt;&gt; "",AG25+1,IF(WEEKDAY("1." &amp;AB24&amp;"."&amp;$B$1)=COLUMN($G$4),DATE($B$1,AB24,1),""))</f>
        <v>45997</v>
      </c>
      <c r="AI25" s="11">
        <f>IF(AH25 &lt;&gt; "",AH25+1,IF(WEEKDAY("1." &amp;AB24&amp;"."&amp;$B$1)=1,DATE($B$1,AB24,1),""))</f>
        <v>45998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45908</v>
      </c>
      <c r="C26" s="10">
        <f t="shared" ref="C26:H28" si="8">B26+1</f>
        <v>45909</v>
      </c>
      <c r="D26" s="10">
        <f t="shared" si="8"/>
        <v>45910</v>
      </c>
      <c r="E26" s="10">
        <f t="shared" si="8"/>
        <v>45911</v>
      </c>
      <c r="F26" s="10">
        <f t="shared" si="8"/>
        <v>45912</v>
      </c>
      <c r="G26" s="11">
        <f t="shared" si="8"/>
        <v>45913</v>
      </c>
      <c r="H26" s="11">
        <f t="shared" si="8"/>
        <v>45914</v>
      </c>
      <c r="I26" s="12">
        <f>IF(B26&lt;&gt;"",I25+1,"")</f>
        <v>37</v>
      </c>
      <c r="J26" s="1"/>
      <c r="K26" s="9">
        <f>Q25+1</f>
        <v>45936</v>
      </c>
      <c r="L26" s="10">
        <f t="shared" ref="L26:Q28" si="9">K26+1</f>
        <v>45937</v>
      </c>
      <c r="M26" s="10">
        <f t="shared" si="9"/>
        <v>45938</v>
      </c>
      <c r="N26" s="10">
        <f t="shared" si="9"/>
        <v>45939</v>
      </c>
      <c r="O26" s="10">
        <f t="shared" si="9"/>
        <v>45940</v>
      </c>
      <c r="P26" s="11">
        <f t="shared" si="9"/>
        <v>45941</v>
      </c>
      <c r="Q26" s="11">
        <f t="shared" si="9"/>
        <v>45942</v>
      </c>
      <c r="R26" s="12">
        <f>IF(K26&lt;&gt;"",R25+1,"")</f>
        <v>41</v>
      </c>
      <c r="S26" s="1"/>
      <c r="T26" s="9">
        <f>Z25+1</f>
        <v>45964</v>
      </c>
      <c r="U26" s="10">
        <f t="shared" ref="U26:Z28" si="10">T26+1</f>
        <v>45965</v>
      </c>
      <c r="V26" s="10">
        <f t="shared" si="10"/>
        <v>45966</v>
      </c>
      <c r="W26" s="10">
        <f t="shared" si="10"/>
        <v>45967</v>
      </c>
      <c r="X26" s="10">
        <f t="shared" si="10"/>
        <v>45968</v>
      </c>
      <c r="Y26" s="11">
        <f t="shared" si="10"/>
        <v>45969</v>
      </c>
      <c r="Z26" s="11">
        <f t="shared" si="10"/>
        <v>45970</v>
      </c>
      <c r="AA26" s="12">
        <f>IF(T26&lt;&gt;"",AA25+1,"")</f>
        <v>45</v>
      </c>
      <c r="AB26" s="1"/>
      <c r="AC26" s="9">
        <f>AI25+1</f>
        <v>45999</v>
      </c>
      <c r="AD26" s="10">
        <f t="shared" ref="AD26:AI28" si="11">AC26+1</f>
        <v>46000</v>
      </c>
      <c r="AE26" s="10">
        <f t="shared" si="11"/>
        <v>46001</v>
      </c>
      <c r="AF26" s="10">
        <f t="shared" si="11"/>
        <v>46002</v>
      </c>
      <c r="AG26" s="10">
        <f t="shared" si="11"/>
        <v>46003</v>
      </c>
      <c r="AH26" s="11">
        <f t="shared" si="11"/>
        <v>46004</v>
      </c>
      <c r="AI26" s="11">
        <f t="shared" si="11"/>
        <v>46005</v>
      </c>
      <c r="AJ26" s="12">
        <f>IF(AC26&lt;&gt;"",AJ25+1,"")</f>
        <v>50</v>
      </c>
    </row>
    <row r="27" spans="1:36" ht="12.75" customHeight="1">
      <c r="A27" s="1"/>
      <c r="B27" s="9">
        <f>H26+1</f>
        <v>45915</v>
      </c>
      <c r="C27" s="10">
        <f t="shared" si="8"/>
        <v>45916</v>
      </c>
      <c r="D27" s="10">
        <f t="shared" si="8"/>
        <v>45917</v>
      </c>
      <c r="E27" s="10">
        <f t="shared" si="8"/>
        <v>45918</v>
      </c>
      <c r="F27" s="10">
        <f t="shared" si="8"/>
        <v>45919</v>
      </c>
      <c r="G27" s="11">
        <f t="shared" si="8"/>
        <v>45920</v>
      </c>
      <c r="H27" s="11">
        <f t="shared" si="8"/>
        <v>45921</v>
      </c>
      <c r="I27" s="12">
        <f>IF(B27&lt;&gt;"",I26+1,"")</f>
        <v>38</v>
      </c>
      <c r="J27" s="1"/>
      <c r="K27" s="9">
        <f>Q26+1</f>
        <v>45943</v>
      </c>
      <c r="L27" s="10">
        <f t="shared" si="9"/>
        <v>45944</v>
      </c>
      <c r="M27" s="10">
        <f t="shared" si="9"/>
        <v>45945</v>
      </c>
      <c r="N27" s="10">
        <f t="shared" si="9"/>
        <v>45946</v>
      </c>
      <c r="O27" s="10">
        <f t="shared" si="9"/>
        <v>45947</v>
      </c>
      <c r="P27" s="11">
        <f t="shared" si="9"/>
        <v>45948</v>
      </c>
      <c r="Q27" s="11">
        <f t="shared" si="9"/>
        <v>45949</v>
      </c>
      <c r="R27" s="12">
        <f>IF(K27&lt;&gt;"",R26+1,"")</f>
        <v>42</v>
      </c>
      <c r="S27" s="1"/>
      <c r="T27" s="9">
        <f>Z26+1</f>
        <v>45971</v>
      </c>
      <c r="U27" s="10">
        <f t="shared" si="10"/>
        <v>45972</v>
      </c>
      <c r="V27" s="10">
        <f t="shared" si="10"/>
        <v>45973</v>
      </c>
      <c r="W27" s="10">
        <f t="shared" si="10"/>
        <v>45974</v>
      </c>
      <c r="X27" s="10">
        <f t="shared" si="10"/>
        <v>45975</v>
      </c>
      <c r="Y27" s="11">
        <f t="shared" si="10"/>
        <v>45976</v>
      </c>
      <c r="Z27" s="11">
        <f t="shared" si="10"/>
        <v>45977</v>
      </c>
      <c r="AA27" s="12">
        <f>IF(T27&lt;&gt;"",AA26+1,"")</f>
        <v>46</v>
      </c>
      <c r="AB27" s="1"/>
      <c r="AC27" s="9">
        <f>AI26+1</f>
        <v>46006</v>
      </c>
      <c r="AD27" s="10">
        <f t="shared" si="11"/>
        <v>46007</v>
      </c>
      <c r="AE27" s="10">
        <f t="shared" si="11"/>
        <v>46008</v>
      </c>
      <c r="AF27" s="10">
        <f t="shared" si="11"/>
        <v>46009</v>
      </c>
      <c r="AG27" s="10">
        <f t="shared" si="11"/>
        <v>46010</v>
      </c>
      <c r="AH27" s="11">
        <f t="shared" si="11"/>
        <v>46011</v>
      </c>
      <c r="AI27" s="11">
        <f t="shared" si="11"/>
        <v>46012</v>
      </c>
      <c r="AJ27" s="12">
        <f>IF(AC27&lt;&gt;"",AJ26+1,"")</f>
        <v>51</v>
      </c>
    </row>
    <row r="28" spans="1:36" ht="12.75" customHeight="1">
      <c r="A28" s="1"/>
      <c r="B28" s="9">
        <f>H27+1</f>
        <v>45922</v>
      </c>
      <c r="C28" s="10">
        <f t="shared" si="8"/>
        <v>45923</v>
      </c>
      <c r="D28" s="10">
        <f t="shared" si="8"/>
        <v>45924</v>
      </c>
      <c r="E28" s="10">
        <f t="shared" si="8"/>
        <v>45925</v>
      </c>
      <c r="F28" s="10">
        <f t="shared" si="8"/>
        <v>45926</v>
      </c>
      <c r="G28" s="11">
        <f t="shared" si="8"/>
        <v>45927</v>
      </c>
      <c r="H28" s="11">
        <f t="shared" si="8"/>
        <v>45928</v>
      </c>
      <c r="I28" s="12">
        <f>IF(B28&lt;&gt;"",I27+1,"")</f>
        <v>39</v>
      </c>
      <c r="J28" s="1"/>
      <c r="K28" s="9">
        <f>Q27+1</f>
        <v>45950</v>
      </c>
      <c r="L28" s="10">
        <f t="shared" si="9"/>
        <v>45951</v>
      </c>
      <c r="M28" s="10">
        <f t="shared" si="9"/>
        <v>45952</v>
      </c>
      <c r="N28" s="10">
        <f t="shared" si="9"/>
        <v>45953</v>
      </c>
      <c r="O28" s="10">
        <f t="shared" si="9"/>
        <v>45954</v>
      </c>
      <c r="P28" s="11">
        <f t="shared" si="9"/>
        <v>45955</v>
      </c>
      <c r="Q28" s="11">
        <f t="shared" si="9"/>
        <v>45956</v>
      </c>
      <c r="R28" s="12">
        <f>IF(K28&lt;&gt;"",R27+1,"")</f>
        <v>43</v>
      </c>
      <c r="S28" s="1"/>
      <c r="T28" s="9">
        <f>Z27+1</f>
        <v>45978</v>
      </c>
      <c r="U28" s="10">
        <f t="shared" si="10"/>
        <v>45979</v>
      </c>
      <c r="V28" s="10">
        <f t="shared" si="10"/>
        <v>45980</v>
      </c>
      <c r="W28" s="10">
        <f t="shared" si="10"/>
        <v>45981</v>
      </c>
      <c r="X28" s="10">
        <f t="shared" si="10"/>
        <v>45982</v>
      </c>
      <c r="Y28" s="11">
        <f t="shared" si="10"/>
        <v>45983</v>
      </c>
      <c r="Z28" s="11">
        <f t="shared" si="10"/>
        <v>45984</v>
      </c>
      <c r="AA28" s="12">
        <f>IF(T28&lt;&gt;"",AA27+1,"")</f>
        <v>47</v>
      </c>
      <c r="AB28" s="1"/>
      <c r="AC28" s="9">
        <f>AI27+1</f>
        <v>46013</v>
      </c>
      <c r="AD28" s="10">
        <f t="shared" si="11"/>
        <v>46014</v>
      </c>
      <c r="AE28" s="10">
        <f t="shared" si="11"/>
        <v>46015</v>
      </c>
      <c r="AF28" s="10">
        <f t="shared" si="11"/>
        <v>46016</v>
      </c>
      <c r="AG28" s="10">
        <f t="shared" si="11"/>
        <v>46017</v>
      </c>
      <c r="AH28" s="11">
        <f t="shared" si="11"/>
        <v>46018</v>
      </c>
      <c r="AI28" s="11">
        <f t="shared" si="11"/>
        <v>46019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45929</v>
      </c>
      <c r="C29" s="10">
        <f>IF(B29 &lt;&gt; "",IF(MONTH(B29+1) = A24,B29+1,""),"")</f>
        <v>45930</v>
      </c>
      <c r="D29" s="10" t="str">
        <f>IF(C29 &lt;&gt; "",IF(MONTH(C29+1) = A24,C29+1,""),"")</f>
        <v/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45957</v>
      </c>
      <c r="L29" s="10">
        <f>IF(K29 &lt;&gt; "",IF(MONTH(K29+1) = J24,K29+1,""),"")</f>
        <v>45958</v>
      </c>
      <c r="M29" s="10">
        <f>IF(L29 &lt;&gt; "",IF(MONTH(L29+1) = J24,L29+1,""),"")</f>
        <v>45959</v>
      </c>
      <c r="N29" s="10">
        <f>IF(M29 &lt;&gt; "",IF(MONTH(M29+1) = J24,M29+1,""),"")</f>
        <v>45960</v>
      </c>
      <c r="O29" s="10">
        <f>IF(N29 &lt;&gt; "",IF(MONTH(N29+1) = J24,N29+1,""),"")</f>
        <v>45961</v>
      </c>
      <c r="P29" s="11" t="str">
        <f>IF(O29 &lt;&gt; "",IF(MONTH(O29+1) = J24,O29+1,""),"")</f>
        <v/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45985</v>
      </c>
      <c r="U29" s="10">
        <f>IF(T29 &lt;&gt; "",IF(MONTH(T29+1) = S24,T29+1,""),"")</f>
        <v>45986</v>
      </c>
      <c r="V29" s="10">
        <f>IF(U29 &lt;&gt; "",IF(MONTH(U29+1) = S24,U29+1,""),"")</f>
        <v>45987</v>
      </c>
      <c r="W29" s="10">
        <f>IF(V29 &lt;&gt; "",IF(MONTH(V29+1) = S24,V29+1,""),"")</f>
        <v>45988</v>
      </c>
      <c r="X29" s="10">
        <f>IF(W29 &lt;&gt; "",IF(MONTH(W29+1) = S24,W29+1,""),"")</f>
        <v>45989</v>
      </c>
      <c r="Y29" s="11">
        <f>IF(X29 &lt;&gt; "",IF(MONTH(X29+1) = S24,X29+1,""),"")</f>
        <v>45990</v>
      </c>
      <c r="Z29" s="11">
        <f>IF(Y29 &lt;&gt; "",IF(MONTH(Y29+1) = S24,Y29+1,""),"")</f>
        <v>45991</v>
      </c>
      <c r="AA29" s="12">
        <f>IF(T29&lt;&gt;"",AA28+1,"")</f>
        <v>48</v>
      </c>
      <c r="AB29" s="1"/>
      <c r="AC29" s="9">
        <f>IF(MONTH(AI28+1) = AB24,AI28+1,"")</f>
        <v>46020</v>
      </c>
      <c r="AD29" s="10">
        <f>IF(AC29 &lt;&gt; "",IF(MONTH(AC29+1) = AB24,AC29+1,""),"")</f>
        <v>46021</v>
      </c>
      <c r="AE29" s="10">
        <f>IF(AD29 &lt;&gt; "",IF(MONTH(AD29+1) = AB24,AD29+1,""),"")</f>
        <v>46022</v>
      </c>
      <c r="AF29" s="10" t="str">
        <f>IF(AE29 &lt;&gt; "",IF(MONTH(AE29+1) = AB24,AE29+1,""),"")</f>
        <v/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 t="str">
        <f>IF(AC29&lt;&gt;"",IF(DAY(AC29)&gt;=29,"",AJ28+1),"")</f>
        <v/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 t="str">
        <f>IF(Z29&lt;&gt;"",IF(MONTH(Z29+1) = S24,Z29+1,""),"")</f>
        <v/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 t="str">
        <f>IF(T30&lt;&gt;"",AA29+1,"")</f>
        <v/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1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7" t="s">
        <v>11</v>
      </c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9"/>
    </row>
    <row r="33" spans="1:36" ht="12.75" customHeight="1">
      <c r="A33" s="1"/>
      <c r="B33" s="1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10" t="s">
        <v>12</v>
      </c>
      <c r="U33" s="111"/>
      <c r="V33" s="111"/>
      <c r="W33" s="112"/>
      <c r="X33" s="113">
        <f>DATE((B1),1,1)</f>
        <v>45658</v>
      </c>
      <c r="Y33" s="114"/>
      <c r="Z33" s="114"/>
      <c r="AA33" s="115"/>
      <c r="AB33" s="1"/>
      <c r="AC33" s="19" t="s">
        <v>13</v>
      </c>
      <c r="AD33" s="20"/>
      <c r="AE33" s="20"/>
      <c r="AF33" s="21"/>
      <c r="AG33" s="113">
        <f>Ostersonntag+49</f>
        <v>45816</v>
      </c>
      <c r="AH33" s="114"/>
      <c r="AI33" s="114"/>
      <c r="AJ33" s="116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1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1"/>
      <c r="T34" s="110" t="s">
        <v>14</v>
      </c>
      <c r="U34" s="111"/>
      <c r="V34" s="111"/>
      <c r="W34" s="112"/>
      <c r="X34" s="113">
        <f>DATE((B1),1,2)</f>
        <v>45659</v>
      </c>
      <c r="Y34" s="114"/>
      <c r="Z34" s="114"/>
      <c r="AA34" s="115"/>
      <c r="AB34" s="1"/>
      <c r="AC34" s="19" t="s">
        <v>15</v>
      </c>
      <c r="AD34" s="20"/>
      <c r="AE34" s="20"/>
      <c r="AF34" s="21"/>
      <c r="AG34" s="113">
        <f>Ostersonntag+50</f>
        <v>45817</v>
      </c>
      <c r="AH34" s="114"/>
      <c r="AI34" s="114"/>
      <c r="AJ34" s="116"/>
    </row>
    <row r="35" spans="1:3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10" t="s">
        <v>16</v>
      </c>
      <c r="U35" s="111"/>
      <c r="V35" s="111"/>
      <c r="W35" s="112"/>
      <c r="X35" s="113">
        <f>Ostersonntag-2</f>
        <v>45765</v>
      </c>
      <c r="Y35" s="114"/>
      <c r="Z35" s="114"/>
      <c r="AA35" s="115"/>
      <c r="AB35" s="1"/>
      <c r="AC35" s="19" t="s">
        <v>39</v>
      </c>
      <c r="AD35" s="19"/>
      <c r="AE35" s="19"/>
      <c r="AF35" s="20"/>
      <c r="AG35" s="113">
        <f>Ostersonntag+60</f>
        <v>45827</v>
      </c>
      <c r="AH35" s="114"/>
      <c r="AI35" s="114"/>
      <c r="AJ35" s="116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10" t="s">
        <v>38</v>
      </c>
      <c r="U36" s="111"/>
      <c r="V36" s="111"/>
      <c r="W36" s="112"/>
      <c r="X36" s="113">
        <f>7*DOLLAR(((5&amp;-B1)-DAY(9))/7-MOD(MOD(B1,19)&amp;5,4.225),)+DAY(1)</f>
        <v>45767</v>
      </c>
      <c r="Y36" s="114"/>
      <c r="Z36" s="114"/>
      <c r="AA36" s="115"/>
      <c r="AB36" s="1"/>
      <c r="AC36" s="19" t="s">
        <v>17</v>
      </c>
      <c r="AD36" s="20"/>
      <c r="AE36" s="20"/>
      <c r="AF36" s="21"/>
      <c r="AG36" s="113">
        <f>DATE(B1,8,1)</f>
        <v>45870</v>
      </c>
      <c r="AH36" s="114"/>
      <c r="AI36" s="114"/>
      <c r="AJ36" s="116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2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10" t="s">
        <v>19</v>
      </c>
      <c r="U37" s="111"/>
      <c r="V37" s="111"/>
      <c r="W37" s="112"/>
      <c r="X37" s="113">
        <f>Ostersonntag+1</f>
        <v>45768</v>
      </c>
      <c r="Y37" s="114"/>
      <c r="Z37" s="114"/>
      <c r="AA37" s="115"/>
      <c r="AB37" s="1"/>
      <c r="AC37" s="19" t="s">
        <v>18</v>
      </c>
      <c r="AD37" s="20"/>
      <c r="AE37" s="20"/>
      <c r="AF37" s="21"/>
      <c r="AG37" s="113">
        <f>DATE(B1,12,25)</f>
        <v>46016</v>
      </c>
      <c r="AH37" s="114"/>
      <c r="AI37" s="114"/>
      <c r="AJ37" s="116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2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17" t="s">
        <v>21</v>
      </c>
      <c r="U38" s="118"/>
      <c r="V38" s="118"/>
      <c r="W38" s="119"/>
      <c r="X38" s="120">
        <f>Ostersonntag+39</f>
        <v>45806</v>
      </c>
      <c r="Y38" s="121"/>
      <c r="Z38" s="121"/>
      <c r="AA38" s="122"/>
      <c r="AB38" s="23"/>
      <c r="AC38" s="27" t="s">
        <v>20</v>
      </c>
      <c r="AD38" s="28"/>
      <c r="AE38" s="28"/>
      <c r="AF38" s="29"/>
      <c r="AG38" s="120">
        <f>DATE(B1,12,26)</f>
        <v>46017</v>
      </c>
      <c r="AH38" s="121"/>
      <c r="AI38" s="121"/>
      <c r="AJ38" s="123"/>
    </row>
    <row r="39" spans="1:36" ht="12.75" customHeight="1"/>
    <row r="45" spans="1:36" hidden="1">
      <c r="B45" s="26" t="s">
        <v>37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B1:C1"/>
    <mergeCell ref="B3:I3"/>
    <mergeCell ref="K3:R3"/>
    <mergeCell ref="T3:AA3"/>
    <mergeCell ref="AC3:AJ3"/>
    <mergeCell ref="B13:I13"/>
    <mergeCell ref="K13:R13"/>
    <mergeCell ref="T13:AA13"/>
    <mergeCell ref="AC13:AJ13"/>
    <mergeCell ref="B23:I23"/>
    <mergeCell ref="K23:R23"/>
    <mergeCell ref="T23:AA23"/>
    <mergeCell ref="AC23:AJ23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100-000000000000}">
      <formula1>1900</formula1>
      <formula2>2100</formula2>
    </dataValidation>
  </dataValidations>
  <hyperlinks>
    <hyperlink ref="J38" r:id="rId1" display="http://support.microsoft.com/kb/214326/EN-US/" xr:uid="{00000000-0004-0000-0100-000000000000}"/>
    <hyperlink ref="J37" r:id="rId2" display="http://support.microsoft.com/kb/214058/EN-US/" xr:uid="{00000000-0004-0000-01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45720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 2025</vt:lpstr>
      <vt:lpstr>français 2025</vt:lpstr>
      <vt:lpstr>Ewiger Kalender</vt:lpstr>
      <vt:lpstr>'deutsch 2025'!_ftn1</vt:lpstr>
      <vt:lpstr>'français 2025'!_ftn1</vt:lpstr>
      <vt:lpstr>'deutsch 2025'!_ftnref1</vt:lpstr>
      <vt:lpstr>'français 2025'!_ftnref1</vt:lpstr>
      <vt:lpstr>'deutsch 2025'!Druckbereich</vt:lpstr>
      <vt:lpstr>'Ewiger Kalender'!Druckbereich</vt:lpstr>
      <vt:lpstr>'français 2025'!Druckbereich</vt:lpstr>
      <vt:lpstr>'deutsch 2025'!Drucktitel</vt:lpstr>
      <vt:lpstr>'français 2025'!Drucktitel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Philippe Lüthy</cp:lastModifiedBy>
  <cp:lastPrinted>2023-10-30T16:09:15Z</cp:lastPrinted>
  <dcterms:created xsi:type="dcterms:W3CDTF">2013-07-02T06:52:22Z</dcterms:created>
  <dcterms:modified xsi:type="dcterms:W3CDTF">2024-08-14T13:28:09Z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2022-12-14T16:54:53Z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47f5c9ef-316c-43bc-99e4-ad80cb1656d2</vt:lpwstr>
  </property>
  <property fmtid="{D5CDD505-2E9C-101B-9397-08002B2CF9AE}" pid="8" name="MSIP_Label_8e8e4f95-c86a-4355-b3fc-c1c18fb739fa_ContentBits">
    <vt:lpwstr>0</vt:lpwstr>
  </property>
</Properties>
</file>